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21840" windowHeight="11850" activeTab="1"/>
  </bookViews>
  <sheets>
    <sheet name="Налоговые доходы" sheetId="1" r:id="rId1"/>
    <sheet name="Безвозмездные поступлени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2"/>
  <c r="D12" s="1"/>
  <c r="C12"/>
  <c r="C11" s="1"/>
  <c r="D30" i="1" l="1"/>
  <c r="C30"/>
  <c r="E13"/>
  <c r="C9"/>
  <c r="D28" l="1"/>
  <c r="D24"/>
  <c r="D19"/>
  <c r="D15"/>
  <c r="E13" i="2"/>
  <c r="E14"/>
  <c r="E15"/>
  <c r="E16"/>
  <c r="E18"/>
  <c r="E20"/>
  <c r="E21"/>
  <c r="E22"/>
  <c r="D13"/>
  <c r="C19" l="1"/>
  <c r="D13" i="1" l="1"/>
  <c r="C15" l="1"/>
  <c r="C13" i="2" l="1"/>
  <c r="D17" i="1"/>
  <c r="C17"/>
  <c r="D19" i="2" l="1"/>
  <c r="E19" s="1"/>
  <c r="C19" i="1"/>
  <c r="D9" l="1"/>
  <c r="D11" i="2" l="1"/>
  <c r="E12"/>
  <c r="E17" i="1"/>
  <c r="E18"/>
  <c r="E20"/>
  <c r="E23"/>
  <c r="E22" l="1"/>
  <c r="E15"/>
  <c r="E19" l="1"/>
  <c r="E16" l="1"/>
  <c r="E14"/>
  <c r="H7" l="1"/>
  <c r="E11" i="2"/>
  <c r="E24" i="1"/>
  <c r="E26"/>
  <c r="E9"/>
  <c r="G7" l="1"/>
  <c r="I7" s="1"/>
</calcChain>
</file>

<file path=xl/sharedStrings.xml><?xml version="1.0" encoding="utf-8"?>
<sst xmlns="http://schemas.openxmlformats.org/spreadsheetml/2006/main" count="76" uniqueCount="73">
  <si>
    <t>Код бюджетной классификации Российской Федерации</t>
  </si>
  <si>
    <t>Наименование групп, подгрупп и статей доходов</t>
  </si>
  <si>
    <t>% исполнения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</si>
  <si>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</si>
  <si>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</si>
  <si>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</si>
  <si>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</si>
  <si>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</si>
  <si>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 xml:space="preserve">Налог на имущество физических лиц  </t>
  </si>
  <si>
    <t>Земельный налог</t>
  </si>
  <si>
    <t xml:space="preserve">НАЛОГОВЫЕ И НЕНАЛОГОВЫЕ ДОХОДЫ </t>
  </si>
  <si>
    <t>НАЛОГИ НА СОВОКУПНЫЙ НАЛОГ</t>
  </si>
  <si>
    <t>Сумма, план</t>
  </si>
  <si>
    <t>Сумма, факт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</si>
  <si>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</si>
  <si>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</si>
  <si>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РФ и муниципальных образований </t>
  </si>
  <si>
    <t xml:space="preserve">Дотация бюджетам сельских поселений  на выравнивание   бюджетной обеспеченности </t>
  </si>
  <si>
    <t>Субвенции бюджетам субъектов РФ и муниципальных образований</t>
  </si>
  <si>
    <t>000 1 13 02995 10 0000 130</t>
  </si>
  <si>
    <t xml:space="preserve">  Прочие доходы от компенсации затрат бюджетов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</si>
  <si>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</si>
  <si>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>Наименование дохода бюджета</t>
  </si>
  <si>
    <t xml:space="preserve"> 1 00 00000 00 0000 000</t>
  </si>
  <si>
    <t xml:space="preserve"> 1 01 00000 00 0000 000</t>
  </si>
  <si>
    <t>1 03 02000 01 0000 110</t>
  </si>
  <si>
    <t>1 05 00000 00 0000 000</t>
  </si>
  <si>
    <t>1 06 00000 00 0000 000</t>
  </si>
  <si>
    <t>1 06 06000 00 0000 110</t>
  </si>
  <si>
    <t>1 11 00000 00 0000 000</t>
  </si>
  <si>
    <t xml:space="preserve"> 1 01 02000 01 0000 110</t>
  </si>
  <si>
    <t xml:space="preserve"> 1 03 00000 00 0000 110</t>
  </si>
  <si>
    <t>1 05 03000 01 0000 110</t>
  </si>
  <si>
    <t>1 06 01000 00 0000 110</t>
  </si>
  <si>
    <t xml:space="preserve">Единый сельскохозяйственный налог </t>
  </si>
  <si>
    <t>Фактичес</t>
  </si>
  <si>
    <t>кое исполнение</t>
  </si>
  <si>
    <t>Утвержденные     бюджетные назначения</t>
  </si>
  <si>
    <t>Прочие субсидии бюджетам сельских поселений</t>
  </si>
  <si>
    <t>000 2 02 29999 10 0000 150</t>
  </si>
  <si>
    <t>(рублей)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</si>
  <si>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</si>
  <si>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 </t>
    </r>
    <r>
      <rPr>
        <sz val="11"/>
        <color theme="1"/>
        <rFont val="Times New Roman"/>
        <family val="1"/>
        <charset val="204"/>
      </rPr>
  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  </r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</si>
  <si>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</si>
  <si>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1 11 05430 10 0001 120</t>
  </si>
  <si>
    <t>1 11 05025 10 0000 120</t>
  </si>
  <si>
    <t>1 11 09045 10 0000 120</t>
  </si>
  <si>
    <t xml:space="preserve">  ШТРАФЫ, САНКЦИИ, ВОЗМЕЩЕНИЕ УЩЕРБА</t>
  </si>
  <si>
    <t>1 16 00000 00 0000 000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</si>
  <si>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</si>
  <si>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1 16 10032 10 0000 140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</si>
  <si>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</si>
  <si>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</si>
  <si>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 бюджетам сельских поселений</t>
  </si>
  <si>
    <t xml:space="preserve">  Иные межбюджетные трансферты</t>
  </si>
  <si>
    <t xml:space="preserve">  Прочие межбюджетные трансферты, передаваемые бюджетам сельских поселений</t>
  </si>
  <si>
    <t xml:space="preserve">Приложение 2
к решению Совета депутатов Екимовичского сельского поселения Рославльского района Смоленской области от                       года № 
</t>
  </si>
  <si>
    <t>ВСЕГО ДОХОДОВ:</t>
  </si>
  <si>
    <t xml:space="preserve">по объему поступлений доходов в бюджет 
Екимовичского сельского поселения Рославльского района Смоленской области, 
за исключением безвозмездных поступлений за 2022 год
</t>
  </si>
  <si>
    <t>2 00 00000 00 0000 000</t>
  </si>
  <si>
    <t>2 02 00000 00 0000 000</t>
  </si>
  <si>
    <t>2 02 10000 00 0000 150</t>
  </si>
  <si>
    <t>2 02 16001 10 0000 150</t>
  </si>
  <si>
    <t>2 02 20000 00 0000 150</t>
  </si>
  <si>
    <t>2 02 29999 10 0000 150</t>
  </si>
  <si>
    <t>2 02 30000 00 0000150</t>
  </si>
  <si>
    <t xml:space="preserve">2 02 35118 10 0000 150 </t>
  </si>
  <si>
    <t>2 02 40000 00 0000 150</t>
  </si>
  <si>
    <t>2 02 49999 10 0000 150</t>
  </si>
  <si>
    <t>Прочие безвозмездные поступления в бюджеты сельских поселений</t>
  </si>
  <si>
    <t>2 07 05030 10 0000 150</t>
  </si>
  <si>
    <t xml:space="preserve">
ИСПОЛНЕНИЕ ПО ОБЪЕМУ БЕЗВОЗМЕЗДНЫХ ПОСТУПЛЕНИЙ В  ДОХОД  БЮДЖЕТА ЕКИМОВИЧСКОГО СЕЛЬСКОГО ПОСЕЛЕНИЯ РОСЛАВЛЬСКОГО РАЙОНА СМОЛЕНСКОЙ ОБЛАСТИ за 2022год  
</t>
  </si>
  <si>
    <t xml:space="preserve">Приложение 3
к решению Совета депутатов Екимовичского сельского поселения Рославльского района Смоленской области от  20.04.2023 года № 6
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</si>
</sst>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18">
      <alignment horizontal="left" wrapText="1" indent="2"/>
    </xf>
    <xf numFmtId="49" fontId="15" fillId="0" borderId="21">
      <alignment horizontal="center"/>
    </xf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9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1" fillId="2" borderId="12" xfId="0" applyFont="1" applyFill="1" applyBorder="1" applyAlignment="1">
      <alignment horizontal="justify" vertical="center" wrapText="1"/>
    </xf>
    <xf numFmtId="9" fontId="4" fillId="0" borderId="13" xfId="1" applyFont="1" applyBorder="1" applyAlignment="1">
      <alignment horizontal="center"/>
    </xf>
    <xf numFmtId="0" fontId="4" fillId="0" borderId="13" xfId="0" applyFont="1" applyBorder="1"/>
    <xf numFmtId="164" fontId="10" fillId="2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10" fillId="2" borderId="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6" fillId="0" borderId="13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0" fillId="2" borderId="13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2" fontId="6" fillId="0" borderId="14" xfId="0" applyNumberFormat="1" applyFont="1" applyBorder="1"/>
    <xf numFmtId="2" fontId="1" fillId="2" borderId="13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9" fontId="0" fillId="0" borderId="0" xfId="1" applyFont="1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9" fillId="2" borderId="13" xfId="0" applyNumberFormat="1" applyFont="1" applyFill="1" applyBorder="1" applyAlignment="1">
      <alignment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wrapText="1"/>
    </xf>
    <xf numFmtId="9" fontId="0" fillId="0" borderId="17" xfId="1" applyFont="1" applyBorder="1" applyAlignment="1">
      <alignment horizontal="center"/>
    </xf>
    <xf numFmtId="2" fontId="4" fillId="0" borderId="14" xfId="0" applyNumberFormat="1" applyFont="1" applyBorder="1"/>
    <xf numFmtId="0" fontId="1" fillId="2" borderId="13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3" fillId="0" borderId="14" xfId="0" applyFont="1" applyBorder="1"/>
    <xf numFmtId="0" fontId="16" fillId="0" borderId="14" xfId="2" applyNumberFormat="1" applyFont="1" applyBorder="1" applyProtection="1">
      <alignment horizontal="left" wrapText="1" indent="2"/>
    </xf>
    <xf numFmtId="2" fontId="13" fillId="0" borderId="20" xfId="0" applyNumberFormat="1" applyFont="1" applyBorder="1"/>
    <xf numFmtId="4" fontId="13" fillId="0" borderId="13" xfId="0" applyNumberFormat="1" applyFont="1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10" fillId="2" borderId="11" xfId="0" applyFont="1" applyFill="1" applyBorder="1" applyAlignment="1">
      <alignment vertical="center" wrapText="1"/>
    </xf>
    <xf numFmtId="0" fontId="17" fillId="0" borderId="14" xfId="0" applyFont="1" applyBorder="1" applyAlignment="1">
      <alignment horizont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 wrapText="1"/>
    </xf>
    <xf numFmtId="2" fontId="9" fillId="2" borderId="12" xfId="0" applyNumberFormat="1" applyFont="1" applyFill="1" applyBorder="1" applyAlignment="1">
      <alignment horizontal="center" wrapText="1"/>
    </xf>
    <xf numFmtId="2" fontId="10" fillId="2" borderId="8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9" fontId="13" fillId="0" borderId="17" xfId="0" applyNumberFormat="1" applyFont="1" applyBorder="1" applyAlignment="1">
      <alignment horizontal="center"/>
    </xf>
    <xf numFmtId="9" fontId="6" fillId="0" borderId="13" xfId="1" applyFont="1" applyBorder="1" applyAlignment="1">
      <alignment horizontal="center"/>
    </xf>
    <xf numFmtId="9" fontId="13" fillId="0" borderId="13" xfId="1" applyFont="1" applyBorder="1" applyAlignment="1">
      <alignment horizontal="center"/>
    </xf>
    <xf numFmtId="0" fontId="0" fillId="0" borderId="14" xfId="0" applyBorder="1"/>
    <xf numFmtId="0" fontId="4" fillId="0" borderId="20" xfId="0" applyFont="1" applyBorder="1" applyAlignment="1">
      <alignment horizontal="center" wrapText="1"/>
    </xf>
    <xf numFmtId="2" fontId="0" fillId="0" borderId="14" xfId="0" applyNumberFormat="1" applyBorder="1"/>
    <xf numFmtId="4" fontId="0" fillId="0" borderId="20" xfId="0" applyNumberFormat="1" applyBorder="1"/>
    <xf numFmtId="9" fontId="0" fillId="0" borderId="14" xfId="0" applyNumberFormat="1" applyBorder="1"/>
    <xf numFmtId="0" fontId="4" fillId="0" borderId="22" xfId="0" applyFont="1" applyBorder="1" applyAlignment="1">
      <alignment horizontal="center" wrapText="1"/>
    </xf>
    <xf numFmtId="2" fontId="0" fillId="0" borderId="22" xfId="0" applyNumberFormat="1" applyBorder="1"/>
    <xf numFmtId="0" fontId="0" fillId="0" borderId="0" xfId="0" applyBorder="1"/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9" fontId="4" fillId="0" borderId="14" xfId="1" applyFont="1" applyBorder="1" applyAlignment="1">
      <alignment horizontal="center"/>
    </xf>
    <xf numFmtId="9" fontId="4" fillId="0" borderId="15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13" fillId="0" borderId="13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">
    <cellStyle name="xl30" xfId="2"/>
    <cellStyle name="xl41" xfId="3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opLeftCell="A16" zoomScale="115" zoomScaleNormal="115" workbookViewId="0">
      <selection activeCell="B37" sqref="B37"/>
    </sheetView>
  </sheetViews>
  <sheetFormatPr defaultRowHeight="15"/>
  <cols>
    <col min="1" max="1" width="24.5703125" customWidth="1"/>
    <col min="2" max="2" width="42.7109375" customWidth="1"/>
    <col min="3" max="3" width="18.28515625" customWidth="1"/>
    <col min="4" max="4" width="13" customWidth="1"/>
    <col min="5" max="5" width="11.7109375" bestFit="1" customWidth="1"/>
    <col min="6" max="6" width="11.7109375" customWidth="1"/>
    <col min="7" max="7" width="13.85546875" customWidth="1"/>
    <col min="8" max="8" width="15.28515625" customWidth="1"/>
  </cols>
  <sheetData>
    <row r="1" spans="1:9" s="24" customFormat="1" ht="18.75" customHeight="1">
      <c r="C1" s="25"/>
    </row>
    <row r="2" spans="1:9" s="24" customFormat="1" ht="63" customHeight="1">
      <c r="C2" s="97" t="s">
        <v>56</v>
      </c>
      <c r="D2" s="97"/>
    </row>
    <row r="3" spans="1:9" ht="18.75" hidden="1">
      <c r="A3" s="1"/>
    </row>
    <row r="4" spans="1:9" ht="78" customHeight="1">
      <c r="B4" s="98" t="s">
        <v>58</v>
      </c>
      <c r="C4" s="98"/>
    </row>
    <row r="5" spans="1:9" ht="15.75" thickBot="1">
      <c r="A5" s="2"/>
      <c r="E5" t="s">
        <v>40</v>
      </c>
    </row>
    <row r="6" spans="1:9" ht="15" customHeight="1">
      <c r="A6" s="105" t="s">
        <v>0</v>
      </c>
      <c r="B6" s="107" t="s">
        <v>22</v>
      </c>
      <c r="C6" s="119" t="s">
        <v>37</v>
      </c>
      <c r="D6" s="3" t="s">
        <v>35</v>
      </c>
      <c r="E6" s="119" t="s">
        <v>2</v>
      </c>
    </row>
    <row r="7" spans="1:9" ht="26.25" thickBot="1">
      <c r="A7" s="106"/>
      <c r="B7" s="108"/>
      <c r="C7" s="121"/>
      <c r="D7" s="27" t="s">
        <v>36</v>
      </c>
      <c r="E7" s="120"/>
      <c r="G7" s="20">
        <f>+C9+'Безвозмездные поступления'!C11</f>
        <v>35920693.370000005</v>
      </c>
      <c r="H7" s="20">
        <f>+D9+'Безвозмездные поступления'!D11</f>
        <v>37184493.829999998</v>
      </c>
      <c r="I7" s="51">
        <f>+H7/G7</f>
        <v>1.0351830753093281</v>
      </c>
    </row>
    <row r="8" spans="1:9" ht="15.75" thickBot="1">
      <c r="A8" s="5">
        <v>1</v>
      </c>
      <c r="B8" s="4">
        <v>2</v>
      </c>
      <c r="C8" s="29">
        <v>3</v>
      </c>
      <c r="D8" s="30">
        <v>4</v>
      </c>
      <c r="E8" s="30">
        <v>5</v>
      </c>
    </row>
    <row r="9" spans="1:9" ht="21" customHeight="1" thickBot="1">
      <c r="A9" s="99" t="s">
        <v>23</v>
      </c>
      <c r="B9" s="110" t="s">
        <v>10</v>
      </c>
      <c r="C9" s="113">
        <f>C13+C15+C17+C19+C24+C28</f>
        <v>9540470</v>
      </c>
      <c r="D9" s="113">
        <f>D13+D15+D17+D19+D24+D28</f>
        <v>10804270.460000001</v>
      </c>
      <c r="E9" s="122">
        <f>+D9/C9</f>
        <v>1.1324673165997063</v>
      </c>
    </row>
    <row r="10" spans="1:9" ht="10.5" customHeight="1" thickBot="1">
      <c r="A10" s="109"/>
      <c r="B10" s="111"/>
      <c r="C10" s="114"/>
      <c r="D10" s="114"/>
      <c r="E10" s="122"/>
    </row>
    <row r="11" spans="1:9" ht="10.5" customHeight="1" thickBot="1">
      <c r="A11" s="109"/>
      <c r="B11" s="111"/>
      <c r="C11" s="114"/>
      <c r="D11" s="114"/>
      <c r="E11" s="122"/>
    </row>
    <row r="12" spans="1:9" ht="9" customHeight="1" thickBot="1">
      <c r="A12" s="100"/>
      <c r="B12" s="112"/>
      <c r="C12" s="114"/>
      <c r="D12" s="114"/>
      <c r="E12" s="122"/>
    </row>
    <row r="13" spans="1:9" ht="20.25" thickBot="1">
      <c r="A13" s="7" t="s">
        <v>24</v>
      </c>
      <c r="B13" s="62" t="s">
        <v>3</v>
      </c>
      <c r="C13" s="42">
        <v>1157800</v>
      </c>
      <c r="D13" s="42">
        <f>D14</f>
        <v>1258074.25</v>
      </c>
      <c r="E13" s="88">
        <f>+D13/C13</f>
        <v>1.0866075747106581</v>
      </c>
    </row>
    <row r="14" spans="1:9" ht="16.5" thickBot="1">
      <c r="A14" s="8" t="s">
        <v>30</v>
      </c>
      <c r="B14" s="32" t="s">
        <v>4</v>
      </c>
      <c r="C14" s="85">
        <v>1157800</v>
      </c>
      <c r="D14" s="76">
        <v>1258074.25</v>
      </c>
      <c r="E14" s="31">
        <f t="shared" ref="E14:E26" si="0">+D14/C14</f>
        <v>1.0866075747106581</v>
      </c>
      <c r="F14" s="20"/>
    </row>
    <row r="15" spans="1:9" ht="48" thickBot="1">
      <c r="A15" s="7" t="s">
        <v>31</v>
      </c>
      <c r="B15" s="9" t="s">
        <v>5</v>
      </c>
      <c r="C15" s="39">
        <f>+C16</f>
        <v>4915170</v>
      </c>
      <c r="D15" s="39">
        <f>+D16</f>
        <v>5671816.9100000001</v>
      </c>
      <c r="E15" s="88">
        <f t="shared" si="0"/>
        <v>1.1539411475086314</v>
      </c>
    </row>
    <row r="16" spans="1:9" ht="48" thickBot="1">
      <c r="A16" s="8" t="s">
        <v>25</v>
      </c>
      <c r="B16" s="32" t="s">
        <v>6</v>
      </c>
      <c r="C16" s="43">
        <v>4915170</v>
      </c>
      <c r="D16" s="63">
        <v>5671816.9100000001</v>
      </c>
      <c r="E16" s="31">
        <f t="shared" si="0"/>
        <v>1.1539411475086314</v>
      </c>
    </row>
    <row r="17" spans="1:5" ht="16.5" thickBot="1">
      <c r="A17" s="7" t="s">
        <v>26</v>
      </c>
      <c r="B17" s="9" t="s">
        <v>11</v>
      </c>
      <c r="C17" s="44">
        <f>+C18</f>
        <v>6000</v>
      </c>
      <c r="D17" s="64">
        <f>+D18</f>
        <v>0</v>
      </c>
      <c r="E17" s="88">
        <f t="shared" si="0"/>
        <v>0</v>
      </c>
    </row>
    <row r="18" spans="1:5" ht="16.5" thickBot="1">
      <c r="A18" s="11" t="s">
        <v>32</v>
      </c>
      <c r="B18" s="6" t="s">
        <v>34</v>
      </c>
      <c r="C18" s="40">
        <v>6000</v>
      </c>
      <c r="D18" s="41">
        <v>0</v>
      </c>
      <c r="E18" s="31">
        <f t="shared" si="0"/>
        <v>0</v>
      </c>
    </row>
    <row r="19" spans="1:5" ht="16.5" thickBot="1">
      <c r="A19" s="7" t="s">
        <v>27</v>
      </c>
      <c r="B19" s="10" t="s">
        <v>7</v>
      </c>
      <c r="C19" s="42">
        <f>SUM(C20:C22)</f>
        <v>2935100</v>
      </c>
      <c r="D19" s="42">
        <f>SUM(D20:D22)</f>
        <v>3381807.4</v>
      </c>
      <c r="E19" s="87">
        <f t="shared" si="0"/>
        <v>1.1521949507682872</v>
      </c>
    </row>
    <row r="20" spans="1:5" ht="15" customHeight="1">
      <c r="A20" s="99" t="s">
        <v>33</v>
      </c>
      <c r="B20" s="101" t="s">
        <v>8</v>
      </c>
      <c r="C20" s="103">
        <v>748000</v>
      </c>
      <c r="D20" s="115">
        <v>794364.35</v>
      </c>
      <c r="E20" s="117">
        <f t="shared" si="0"/>
        <v>1.0619844251336898</v>
      </c>
    </row>
    <row r="21" spans="1:5" ht="15.75" customHeight="1" thickBot="1">
      <c r="A21" s="100"/>
      <c r="B21" s="102"/>
      <c r="C21" s="104"/>
      <c r="D21" s="116"/>
      <c r="E21" s="118"/>
    </row>
    <row r="22" spans="1:5" s="23" customFormat="1" ht="16.5" thickBot="1">
      <c r="A22" s="26" t="s">
        <v>28</v>
      </c>
      <c r="B22" s="6" t="s">
        <v>9</v>
      </c>
      <c r="C22" s="40">
        <v>2187100</v>
      </c>
      <c r="D22" s="45">
        <v>2587443.0499999998</v>
      </c>
      <c r="E22" s="33">
        <f t="shared" si="0"/>
        <v>1.1830474372456676</v>
      </c>
    </row>
    <row r="23" spans="1:5" ht="30" hidden="1" customHeight="1" thickBot="1">
      <c r="A23" s="22" t="s">
        <v>19</v>
      </c>
      <c r="B23" s="17" t="s">
        <v>20</v>
      </c>
      <c r="C23" s="28"/>
      <c r="D23" s="34"/>
      <c r="E23" s="33" t="e">
        <f t="shared" si="0"/>
        <v>#DIV/0!</v>
      </c>
    </row>
    <row r="24" spans="1:5" s="23" customFormat="1" ht="79.5" thickBot="1">
      <c r="A24" s="7" t="s">
        <v>29</v>
      </c>
      <c r="B24" s="21" t="s">
        <v>21</v>
      </c>
      <c r="C24" s="55">
        <v>526400</v>
      </c>
      <c r="D24" s="47">
        <f>D25+D26+D27</f>
        <v>382166.24</v>
      </c>
      <c r="E24" s="87">
        <f t="shared" si="0"/>
        <v>0.72599969604863224</v>
      </c>
    </row>
    <row r="25" spans="1:5" s="23" customFormat="1" ht="93" customHeight="1" thickBot="1">
      <c r="A25" s="52" t="s">
        <v>44</v>
      </c>
      <c r="B25" s="56" t="s">
        <v>42</v>
      </c>
      <c r="C25" s="48">
        <v>0</v>
      </c>
      <c r="D25" s="60">
        <v>167.99</v>
      </c>
      <c r="E25" s="33">
        <v>0</v>
      </c>
    </row>
    <row r="26" spans="1:5" ht="108" customHeight="1" thickBot="1">
      <c r="A26" s="53" t="s">
        <v>45</v>
      </c>
      <c r="B26" s="57" t="s">
        <v>41</v>
      </c>
      <c r="C26" s="58">
        <v>526400</v>
      </c>
      <c r="D26" s="58">
        <v>381290.25</v>
      </c>
      <c r="E26" s="59">
        <f t="shared" si="0"/>
        <v>0.72433558130699083</v>
      </c>
    </row>
    <row r="27" spans="1:5" ht="108" customHeight="1" thickBot="1">
      <c r="A27" s="61" t="s">
        <v>46</v>
      </c>
      <c r="B27" s="65" t="s">
        <v>43</v>
      </c>
      <c r="C27" s="48">
        <v>0</v>
      </c>
      <c r="D27" s="48">
        <v>708</v>
      </c>
      <c r="E27" s="46">
        <v>0</v>
      </c>
    </row>
    <row r="28" spans="1:5" ht="35.25" customHeight="1" thickBot="1">
      <c r="A28" s="66" t="s">
        <v>48</v>
      </c>
      <c r="B28" s="67" t="s">
        <v>47</v>
      </c>
      <c r="C28" s="68">
        <v>0</v>
      </c>
      <c r="D28" s="69">
        <f>D29</f>
        <v>110405.66</v>
      </c>
      <c r="E28" s="86">
        <v>0</v>
      </c>
    </row>
    <row r="29" spans="1:5" ht="93.75" customHeight="1">
      <c r="A29" s="89" t="s">
        <v>50</v>
      </c>
      <c r="B29" s="90" t="s">
        <v>49</v>
      </c>
      <c r="C29" s="91">
        <v>0</v>
      </c>
      <c r="D29" s="92">
        <v>110405.66</v>
      </c>
      <c r="E29" s="93">
        <v>0</v>
      </c>
    </row>
    <row r="30" spans="1:5" ht="24" customHeight="1">
      <c r="A30" s="96"/>
      <c r="B30" s="94" t="s">
        <v>57</v>
      </c>
      <c r="C30" s="95">
        <f>SUM(C9+C17+C19+C24)</f>
        <v>13007970</v>
      </c>
      <c r="D30" s="95">
        <f t="shared" ref="D30" si="1">SUM(D9+D17+D19+D24)</f>
        <v>14568244.100000001</v>
      </c>
      <c r="E30" s="95">
        <v>112</v>
      </c>
    </row>
  </sheetData>
  <mergeCells count="16">
    <mergeCell ref="E20:E21"/>
    <mergeCell ref="E6:E7"/>
    <mergeCell ref="C6:C7"/>
    <mergeCell ref="D9:D12"/>
    <mergeCell ref="E9:E12"/>
    <mergeCell ref="C2:D2"/>
    <mergeCell ref="B4:C4"/>
    <mergeCell ref="A20:A21"/>
    <mergeCell ref="B20:B21"/>
    <mergeCell ref="C20:C21"/>
    <mergeCell ref="A6:A7"/>
    <mergeCell ref="B6:B7"/>
    <mergeCell ref="A9:A12"/>
    <mergeCell ref="B9:B12"/>
    <mergeCell ref="C9:C12"/>
    <mergeCell ref="D20:D21"/>
  </mergeCells>
  <pageMargins left="0.70866141732283472" right="0.70866141732283472" top="0.39370078740157483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6" zoomScaleNormal="86" workbookViewId="0">
      <selection activeCell="I4" sqref="I4"/>
    </sheetView>
  </sheetViews>
  <sheetFormatPr defaultRowHeight="15"/>
  <cols>
    <col min="1" max="1" width="28.42578125" customWidth="1"/>
    <col min="2" max="2" width="41.140625" customWidth="1"/>
    <col min="3" max="3" width="22.28515625" customWidth="1"/>
    <col min="4" max="4" width="20.85546875" customWidth="1"/>
    <col min="5" max="5" width="12.42578125" customWidth="1"/>
  </cols>
  <sheetData>
    <row r="1" spans="1:11">
      <c r="D1" s="125" t="s">
        <v>72</v>
      </c>
      <c r="E1" s="126"/>
    </row>
    <row r="2" spans="1:11" ht="81.75" customHeight="1">
      <c r="D2" s="126"/>
      <c r="E2" s="126"/>
    </row>
    <row r="3" spans="1:11" ht="15" customHeight="1">
      <c r="D3" s="126"/>
      <c r="E3" s="126"/>
    </row>
    <row r="4" spans="1:11" ht="13.5" customHeight="1">
      <c r="A4" s="2"/>
    </row>
    <row r="5" spans="1:11" hidden="1">
      <c r="A5" s="2"/>
    </row>
    <row r="6" spans="1:11" ht="18.75" customHeight="1">
      <c r="A6" s="124" t="s">
        <v>71</v>
      </c>
      <c r="B6" s="124"/>
      <c r="C6" s="124"/>
      <c r="D6" s="124"/>
    </row>
    <row r="7" spans="1:11" ht="72.75" customHeight="1">
      <c r="A7" s="124"/>
      <c r="B7" s="124"/>
      <c r="C7" s="124"/>
      <c r="D7" s="124"/>
      <c r="E7" s="38"/>
    </row>
    <row r="8" spans="1:11" ht="18.75">
      <c r="B8" s="123"/>
      <c r="C8" s="123"/>
    </row>
    <row r="9" spans="1:11" ht="19.5" thickBot="1">
      <c r="B9" s="54"/>
      <c r="C9" s="54"/>
      <c r="D9" s="70" t="s">
        <v>40</v>
      </c>
    </row>
    <row r="10" spans="1:11" ht="48" thickBot="1">
      <c r="A10" s="12" t="s">
        <v>0</v>
      </c>
      <c r="B10" s="13" t="s">
        <v>1</v>
      </c>
      <c r="C10" s="14" t="s">
        <v>12</v>
      </c>
      <c r="D10" s="14" t="s">
        <v>13</v>
      </c>
      <c r="E10" s="15" t="s">
        <v>2</v>
      </c>
      <c r="H10" s="20"/>
    </row>
    <row r="11" spans="1:11" ht="38.25" thickBot="1">
      <c r="A11" s="16" t="s">
        <v>59</v>
      </c>
      <c r="B11" s="18" t="s">
        <v>14</v>
      </c>
      <c r="C11" s="49">
        <f>C12</f>
        <v>26380223.370000001</v>
      </c>
      <c r="D11" s="49">
        <f>D12</f>
        <v>26380223.370000001</v>
      </c>
      <c r="E11" s="37">
        <f>+D11/C11</f>
        <v>1</v>
      </c>
    </row>
    <row r="12" spans="1:11" ht="48" thickBot="1">
      <c r="A12" s="11" t="s">
        <v>60</v>
      </c>
      <c r="B12" s="17" t="s">
        <v>15</v>
      </c>
      <c r="C12" s="50">
        <f>C13+C16+C19+C21+C17</f>
        <v>26380223.370000001</v>
      </c>
      <c r="D12" s="50">
        <f>D13+D16+D19+D21+D17</f>
        <v>26380223.370000001</v>
      </c>
      <c r="E12" s="37">
        <f t="shared" ref="E12:E22" si="0">+D12/C12</f>
        <v>1</v>
      </c>
    </row>
    <row r="13" spans="1:11" ht="32.25" thickBot="1">
      <c r="A13" s="16" t="s">
        <v>61</v>
      </c>
      <c r="B13" s="19" t="s">
        <v>16</v>
      </c>
      <c r="C13" s="35">
        <f>+C14</f>
        <v>3446900</v>
      </c>
      <c r="D13" s="49">
        <f>+D14</f>
        <v>3446900</v>
      </c>
      <c r="E13" s="37">
        <f t="shared" si="0"/>
        <v>1</v>
      </c>
    </row>
    <row r="14" spans="1:11" ht="48" thickBot="1">
      <c r="A14" s="11" t="s">
        <v>62</v>
      </c>
      <c r="B14" s="17" t="s">
        <v>17</v>
      </c>
      <c r="C14" s="36">
        <v>3446900</v>
      </c>
      <c r="D14" s="50">
        <v>3446900</v>
      </c>
      <c r="E14" s="37">
        <f t="shared" si="0"/>
        <v>1</v>
      </c>
    </row>
    <row r="15" spans="1:11" ht="32.25" hidden="1" thickBot="1">
      <c r="A15" s="16" t="s">
        <v>39</v>
      </c>
      <c r="B15" s="19" t="s">
        <v>38</v>
      </c>
      <c r="C15" s="35">
        <v>0</v>
      </c>
      <c r="D15" s="49"/>
      <c r="E15" s="37" t="e">
        <f t="shared" si="0"/>
        <v>#DIV/0!</v>
      </c>
    </row>
    <row r="16" spans="1:11" ht="48" thickBot="1">
      <c r="A16" s="16" t="s">
        <v>63</v>
      </c>
      <c r="B16" s="19" t="s">
        <v>52</v>
      </c>
      <c r="C16" s="49">
        <v>22254252.370000001</v>
      </c>
      <c r="D16" s="49">
        <f>D18</f>
        <v>22254252.370000001</v>
      </c>
      <c r="E16" s="37">
        <f t="shared" si="0"/>
        <v>1</v>
      </c>
      <c r="K16" s="74"/>
    </row>
    <row r="17" spans="1:12" ht="32.25" thickBot="1">
      <c r="A17" s="16" t="s">
        <v>70</v>
      </c>
      <c r="B17" s="17" t="s">
        <v>69</v>
      </c>
      <c r="C17" s="35">
        <v>293931</v>
      </c>
      <c r="D17" s="49">
        <v>293931</v>
      </c>
      <c r="E17" s="37">
        <v>1</v>
      </c>
      <c r="K17" s="74"/>
    </row>
    <row r="18" spans="1:12" ht="32.25" thickBot="1">
      <c r="A18" s="71" t="s">
        <v>64</v>
      </c>
      <c r="B18" s="17" t="s">
        <v>53</v>
      </c>
      <c r="C18" s="50">
        <v>22254252.370000001</v>
      </c>
      <c r="D18" s="50">
        <v>22254252.370000001</v>
      </c>
      <c r="E18" s="37">
        <f t="shared" si="0"/>
        <v>1</v>
      </c>
      <c r="L18" s="74"/>
    </row>
    <row r="19" spans="1:12" ht="32.25" thickBot="1">
      <c r="A19" s="79" t="s">
        <v>65</v>
      </c>
      <c r="B19" s="72" t="s">
        <v>18</v>
      </c>
      <c r="C19" s="81">
        <f>C20</f>
        <v>298400</v>
      </c>
      <c r="D19" s="84">
        <f>+D20</f>
        <v>298400</v>
      </c>
      <c r="E19" s="37">
        <f t="shared" si="0"/>
        <v>1</v>
      </c>
    </row>
    <row r="20" spans="1:12" ht="82.5" customHeight="1" thickBot="1">
      <c r="A20" s="61" t="s">
        <v>66</v>
      </c>
      <c r="B20" s="78" t="s">
        <v>51</v>
      </c>
      <c r="C20" s="82">
        <v>298400</v>
      </c>
      <c r="D20" s="85">
        <v>298400</v>
      </c>
      <c r="E20" s="37">
        <f t="shared" si="0"/>
        <v>1</v>
      </c>
      <c r="H20" s="74"/>
    </row>
    <row r="21" spans="1:12" ht="30.75" customHeight="1" thickBot="1">
      <c r="A21" s="77" t="s">
        <v>67</v>
      </c>
      <c r="B21" s="80" t="s">
        <v>54</v>
      </c>
      <c r="C21" s="75">
        <v>86740</v>
      </c>
      <c r="D21" s="83">
        <v>86740</v>
      </c>
      <c r="E21" s="37">
        <f t="shared" si="0"/>
        <v>1</v>
      </c>
    </row>
    <row r="22" spans="1:12" ht="53.25" customHeight="1" thickBot="1">
      <c r="A22" s="61" t="s">
        <v>68</v>
      </c>
      <c r="B22" s="73" t="s">
        <v>55</v>
      </c>
      <c r="C22" s="82">
        <v>86740</v>
      </c>
      <c r="D22" s="82">
        <v>86740</v>
      </c>
      <c r="E22" s="37">
        <f t="shared" si="0"/>
        <v>1</v>
      </c>
    </row>
  </sheetData>
  <mergeCells count="3">
    <mergeCell ref="B8:C8"/>
    <mergeCell ref="D1:E3"/>
    <mergeCell ref="A6:D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доходы</vt:lpstr>
      <vt:lpstr>Безвозмездные поступления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Yekimovichi</cp:lastModifiedBy>
  <cp:lastPrinted>2023-04-21T09:40:41Z</cp:lastPrinted>
  <dcterms:created xsi:type="dcterms:W3CDTF">2018-04-09T06:49:19Z</dcterms:created>
  <dcterms:modified xsi:type="dcterms:W3CDTF">2023-04-21T09:41:20Z</dcterms:modified>
</cp:coreProperties>
</file>