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8335" windowHeight="12030" activeTab="1"/>
  </bookViews>
  <sheets>
    <sheet name="Налоговые доходы" sheetId="1" r:id="rId1"/>
    <sheet name="Безвозмездные поступления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C9"/>
  <c r="C15" l="1"/>
  <c r="C13" i="2" l="1"/>
  <c r="D17" i="1"/>
  <c r="C17"/>
  <c r="C11" i="2" l="1"/>
  <c r="D16"/>
  <c r="C19" i="1"/>
  <c r="D19"/>
  <c r="D15"/>
  <c r="E16" i="2" l="1"/>
  <c r="D13"/>
  <c r="D11" s="1"/>
  <c r="D12" l="1"/>
  <c r="E17" i="1"/>
  <c r="E18"/>
  <c r="E20"/>
  <c r="E23"/>
  <c r="E13"/>
  <c r="E22" l="1"/>
  <c r="E15"/>
  <c r="E19" l="1"/>
  <c r="E16" l="1"/>
  <c r="E14"/>
  <c r="E13" i="2" l="1"/>
  <c r="E14"/>
  <c r="H7" i="1" l="1"/>
  <c r="E17" i="2"/>
  <c r="E11"/>
  <c r="C12"/>
  <c r="E12" s="1"/>
  <c r="E24" i="1"/>
  <c r="E26"/>
  <c r="E9"/>
  <c r="G7" l="1"/>
  <c r="I7" s="1"/>
</calcChain>
</file>

<file path=xl/sharedStrings.xml><?xml version="1.0" encoding="utf-8"?>
<sst xmlns="http://schemas.openxmlformats.org/spreadsheetml/2006/main" count="70" uniqueCount="67">
  <si>
    <t>Код бюджетной классификации Российской Федерации</t>
  </si>
  <si>
    <t>Наименование групп, подгрупп и статей доходов</t>
  </si>
  <si>
    <t>% исполнения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</si>
  <si>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</si>
  <si>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</si>
  <si>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</si>
  <si>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</si>
  <si>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</si>
  <si>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 xml:space="preserve">Налог на имущество физических лиц  </t>
  </si>
  <si>
    <t>Земельный налог</t>
  </si>
  <si>
    <t xml:space="preserve">НАЛОГОВЫЕ И НЕНАЛОГОВЫЕ ДОХОДЫ </t>
  </si>
  <si>
    <t>НАЛОГИ НА СОВОКУПНЫЙ НАЛОГ</t>
  </si>
  <si>
    <t xml:space="preserve">                                                Приложение №3</t>
  </si>
  <si>
    <t>Сумма, план</t>
  </si>
  <si>
    <t>Сумма, факт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</si>
  <si>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</si>
  <si>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</si>
  <si>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</si>
  <si>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</si>
  <si>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РФ и муниципальных образований </t>
  </si>
  <si>
    <t xml:space="preserve">Дотация бюджетам сельских поселений  на выравнивание   бюджетной обеспеченности </t>
  </si>
  <si>
    <t>Субвенции бюджетам субъектов РФ и муниципальных образований</t>
  </si>
  <si>
    <t>000 1 13 02995 10 0000 130</t>
  </si>
  <si>
    <t xml:space="preserve">  Прочие доходы от компенсации затрат бюджетов сельских поселений</t>
  </si>
  <si>
    <t xml:space="preserve">  ДОХОДЫ ОТ ИСПОЛЬЗОВАНИЯ ИМУЩЕСТВА, НАХОДЯЩЕГОСЯ В ГОСУДАРСТВЕННОЙ И МУНИЦИПАЛЬНОЙ СОБСТВЕННОСТИ</t>
  </si>
  <si>
    <t>000 2 02 30000 00 0000151</t>
  </si>
  <si>
    <t xml:space="preserve">000 2 02 35118 10 0000 151 </t>
  </si>
  <si>
    <t>000 2 02 10000 00 0000 151</t>
  </si>
  <si>
    <t>Наименование дохода бюджета</t>
  </si>
  <si>
    <t xml:space="preserve"> 1 00 00000 00 0000 000</t>
  </si>
  <si>
    <t xml:space="preserve"> 1 01 00000 00 0000 000</t>
  </si>
  <si>
    <t>1 03 02000 01 0000 110</t>
  </si>
  <si>
    <t>1 05 00000 00 0000 000</t>
  </si>
  <si>
    <t>1 06 00000 00 0000 000</t>
  </si>
  <si>
    <t>1 06 06000 00 0000 110</t>
  </si>
  <si>
    <t>1 11 00000 00 0000 000</t>
  </si>
  <si>
    <t xml:space="preserve"> 1 01 02000 01 0000 110</t>
  </si>
  <si>
    <t xml:space="preserve"> 1 03 00000 00 0000 110</t>
  </si>
  <si>
    <t>1 05 03000 01 0000 110</t>
  </si>
  <si>
    <t>1 06 01000 00 0000 110</t>
  </si>
  <si>
    <t xml:space="preserve">Единый сельскохозяйственный налог </t>
  </si>
  <si>
    <t>Фактичес</t>
  </si>
  <si>
    <t>кое исполнение</t>
  </si>
  <si>
    <t>Утвержденные     бюджетные назначения</t>
  </si>
  <si>
    <t>Приложение №2</t>
  </si>
  <si>
    <t>Прочие субсидии бюджетам сельских поселений</t>
  </si>
  <si>
    <t>000 2 02 29999 10 0000 150</t>
  </si>
  <si>
    <t>000 2 02 16001 10 0000 151</t>
  </si>
  <si>
    <t xml:space="preserve">по объему безвозмездных поступлений </t>
  </si>
  <si>
    <t>(рублей)</t>
  </si>
  <si>
    <t>за первый квартал 2022 года</t>
  </si>
  <si>
    <t>к Постановлению Администрации Екимовичского сельского поселения Рославльского района  Смоленской области</t>
  </si>
  <si>
    <t>в доход  бюджета Екимовичского сельского поселения Рославльского района Смоленской области</t>
  </si>
  <si>
    <t xml:space="preserve">к Постановлению Администрации Екимовичского сельского поселения Рославльского района  Смоленской области от 22 апреля 2022г.   № 39
</t>
  </si>
  <si>
    <t>по объему поступлений доходов в бюджет Екимовичского сельского поселения Рославльского района Смоленской области, за исключением безвозмездных поступлений                                                             за первый квартал   2022 года.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</si>
  <si>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</si>
  <si>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t xml:space="preserve"> </t>
    </r>
    <r>
      <rPr>
        <sz val="11"/>
        <color theme="1"/>
        <rFont val="Times New Roman"/>
        <family val="1"/>
        <charset val="204"/>
      </rPr>
  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  </r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</si>
  <si>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</si>
  <si>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1 11 05430 10 0001 120</t>
  </si>
  <si>
    <t>1 11 05025 10 0000 120</t>
  </si>
  <si>
    <t>1 11 09045 10 0000 120</t>
  </si>
  <si>
    <t xml:space="preserve">  ШТРАФЫ, САНКЦИИ, ВОЗМЕЩЕНИЕ УЩЕРБА</t>
  </si>
  <si>
    <t>1 16 00000 00 0000 000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</si>
  <si>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</si>
  <si>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1 16 10032 10 0000 140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</si>
  <si>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</si>
  <si>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от 22.04.2022 г. № 39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</si>
</sst>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Arial Cyr"/>
    </font>
    <font>
      <b/>
      <sz val="11"/>
      <color rgb="FF000000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5" fillId="0" borderId="18">
      <alignment horizontal="left" wrapText="1" indent="2"/>
    </xf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9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1" fillId="2" borderId="12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9" fontId="4" fillId="0" borderId="13" xfId="1" applyFont="1" applyBorder="1" applyAlignment="1">
      <alignment horizontal="center"/>
    </xf>
    <xf numFmtId="0" fontId="4" fillId="0" borderId="13" xfId="0" applyFont="1" applyBorder="1"/>
    <xf numFmtId="164" fontId="10" fillId="2" borderId="4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9" fontId="10" fillId="2" borderId="4" xfId="1" applyFont="1" applyFill="1" applyBorder="1" applyAlignment="1">
      <alignment horizontal="center" wrapText="1"/>
    </xf>
    <xf numFmtId="9" fontId="1" fillId="2" borderId="4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10" fillId="2" borderId="0" xfId="0" applyNumberFormat="1" applyFont="1" applyFill="1" applyBorder="1" applyAlignment="1">
      <alignment horizontal="center" wrapText="1"/>
    </xf>
    <xf numFmtId="2" fontId="6" fillId="0" borderId="13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0" fillId="2" borderId="13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2" fontId="6" fillId="0" borderId="14" xfId="0" applyNumberFormat="1" applyFont="1" applyBorder="1"/>
    <xf numFmtId="2" fontId="1" fillId="2" borderId="13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9" fontId="0" fillId="0" borderId="0" xfId="1" applyFont="1"/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wrapText="1"/>
    </xf>
    <xf numFmtId="2" fontId="9" fillId="2" borderId="13" xfId="0" applyNumberFormat="1" applyFont="1" applyFill="1" applyBorder="1" applyAlignment="1">
      <alignment wrapText="1"/>
    </xf>
    <xf numFmtId="0" fontId="9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wrapText="1"/>
    </xf>
    <xf numFmtId="9" fontId="0" fillId="0" borderId="17" xfId="1" applyFont="1" applyBorder="1" applyAlignment="1">
      <alignment horizontal="center"/>
    </xf>
    <xf numFmtId="2" fontId="4" fillId="0" borderId="14" xfId="0" applyNumberFormat="1" applyFont="1" applyBorder="1"/>
    <xf numFmtId="0" fontId="1" fillId="2" borderId="13" xfId="0" applyFont="1" applyFill="1" applyBorder="1" applyAlignment="1">
      <alignment vertical="center" wrapText="1"/>
    </xf>
    <xf numFmtId="0" fontId="0" fillId="0" borderId="13" xfId="0" applyBorder="1"/>
    <xf numFmtId="0" fontId="8" fillId="2" borderId="12" xfId="0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3" fillId="0" borderId="14" xfId="0" applyFont="1" applyBorder="1"/>
    <xf numFmtId="0" fontId="16" fillId="0" borderId="14" xfId="2" applyNumberFormat="1" applyFont="1" applyBorder="1" applyProtection="1">
      <alignment horizontal="left" wrapText="1" indent="2"/>
    </xf>
    <xf numFmtId="0" fontId="4" fillId="0" borderId="20" xfId="0" applyFont="1" applyBorder="1" applyAlignment="1">
      <alignment horizontal="center" wrapText="1"/>
    </xf>
    <xf numFmtId="4" fontId="0" fillId="0" borderId="20" xfId="0" applyNumberFormat="1" applyBorder="1"/>
    <xf numFmtId="2" fontId="0" fillId="0" borderId="13" xfId="0" applyNumberFormat="1" applyBorder="1"/>
    <xf numFmtId="9" fontId="0" fillId="0" borderId="13" xfId="0" applyNumberFormat="1" applyBorder="1"/>
    <xf numFmtId="2" fontId="13" fillId="0" borderId="21" xfId="0" applyNumberFormat="1" applyFont="1" applyBorder="1"/>
    <xf numFmtId="9" fontId="0" fillId="0" borderId="17" xfId="0" applyNumberFormat="1" applyBorder="1" applyAlignment="1">
      <alignment horizontal="center"/>
    </xf>
    <xf numFmtId="4" fontId="13" fillId="0" borderId="13" xfId="0" applyNumberFormat="1" applyFont="1" applyBorder="1"/>
    <xf numFmtId="0" fontId="0" fillId="0" borderId="0" xfId="0" applyAlignment="1">
      <alignment horizontal="right"/>
    </xf>
    <xf numFmtId="0" fontId="1" fillId="2" borderId="1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center" wrapText="1"/>
    </xf>
    <xf numFmtId="9" fontId="4" fillId="0" borderId="14" xfId="1" applyFont="1" applyBorder="1" applyAlignment="1">
      <alignment horizontal="center"/>
    </xf>
    <xf numFmtId="9" fontId="4" fillId="0" borderId="15" xfId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2" fontId="1" fillId="2" borderId="10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3">
    <cellStyle name="xl30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zoomScale="115" zoomScaleNormal="115" workbookViewId="0">
      <selection activeCell="L9" sqref="L9"/>
    </sheetView>
  </sheetViews>
  <sheetFormatPr defaultRowHeight="15"/>
  <cols>
    <col min="1" max="1" width="25" customWidth="1"/>
    <col min="2" max="2" width="42.7109375" customWidth="1"/>
    <col min="3" max="3" width="18.28515625" customWidth="1"/>
    <col min="4" max="4" width="13" customWidth="1"/>
    <col min="5" max="5" width="11.7109375" bestFit="1" customWidth="1"/>
    <col min="6" max="6" width="11.7109375" customWidth="1"/>
    <col min="7" max="7" width="13.85546875" customWidth="1"/>
    <col min="8" max="8" width="15.28515625" customWidth="1"/>
  </cols>
  <sheetData>
    <row r="1" spans="1:9" s="24" customFormat="1" ht="18.75" customHeight="1">
      <c r="C1" s="25" t="s">
        <v>44</v>
      </c>
    </row>
    <row r="2" spans="1:9" s="24" customFormat="1" ht="63" customHeight="1">
      <c r="C2" s="92" t="s">
        <v>53</v>
      </c>
      <c r="D2" s="92"/>
    </row>
    <row r="3" spans="1:9" ht="18.75" hidden="1">
      <c r="A3" s="1"/>
    </row>
    <row r="4" spans="1:9" ht="78" customHeight="1">
      <c r="B4" s="93" t="s">
        <v>54</v>
      </c>
      <c r="C4" s="93"/>
    </row>
    <row r="5" spans="1:9" ht="15.75" thickBot="1">
      <c r="A5" s="2"/>
      <c r="E5" t="s">
        <v>49</v>
      </c>
    </row>
    <row r="6" spans="1:9" ht="15" customHeight="1">
      <c r="A6" s="100" t="s">
        <v>0</v>
      </c>
      <c r="B6" s="102" t="s">
        <v>28</v>
      </c>
      <c r="C6" s="86" t="s">
        <v>43</v>
      </c>
      <c r="D6" s="3" t="s">
        <v>41</v>
      </c>
      <c r="E6" s="86" t="s">
        <v>2</v>
      </c>
    </row>
    <row r="7" spans="1:9" ht="26.25" thickBot="1">
      <c r="A7" s="101"/>
      <c r="B7" s="103"/>
      <c r="C7" s="88"/>
      <c r="D7" s="27" t="s">
        <v>42</v>
      </c>
      <c r="E7" s="87"/>
      <c r="G7" s="20">
        <f>+C9+'Безвозмездные поступления'!C11</f>
        <v>13256370</v>
      </c>
      <c r="H7" s="20">
        <f>+D9+'Безвозмездные поступления'!D11</f>
        <v>2735575</v>
      </c>
      <c r="I7" s="54">
        <f>+H7/G7</f>
        <v>0.20635928236764664</v>
      </c>
    </row>
    <row r="8" spans="1:9" ht="15.75" thickBot="1">
      <c r="A8" s="5">
        <v>1</v>
      </c>
      <c r="B8" s="4">
        <v>2</v>
      </c>
      <c r="C8" s="29">
        <v>3</v>
      </c>
      <c r="D8" s="30">
        <v>4</v>
      </c>
      <c r="E8" s="30">
        <v>5</v>
      </c>
    </row>
    <row r="9" spans="1:9" ht="21" customHeight="1" thickBot="1">
      <c r="A9" s="94" t="s">
        <v>29</v>
      </c>
      <c r="B9" s="105" t="s">
        <v>10</v>
      </c>
      <c r="C9" s="89">
        <f>+C13+C15+C17+C19+C24</f>
        <v>9540470</v>
      </c>
      <c r="D9" s="89">
        <f>+D13+D15+D17+D19+D24+D28</f>
        <v>1837805.43</v>
      </c>
      <c r="E9" s="91">
        <f>+D9/C9</f>
        <v>0.1926325883316021</v>
      </c>
    </row>
    <row r="10" spans="1:9" ht="10.5" customHeight="1" thickBot="1">
      <c r="A10" s="104"/>
      <c r="B10" s="106"/>
      <c r="C10" s="90"/>
      <c r="D10" s="90"/>
      <c r="E10" s="91"/>
    </row>
    <row r="11" spans="1:9" ht="10.5" customHeight="1" thickBot="1">
      <c r="A11" s="104"/>
      <c r="B11" s="106"/>
      <c r="C11" s="90"/>
      <c r="D11" s="90"/>
      <c r="E11" s="91"/>
    </row>
    <row r="12" spans="1:9" ht="9" customHeight="1" thickBot="1">
      <c r="A12" s="95"/>
      <c r="B12" s="107"/>
      <c r="C12" s="90"/>
      <c r="D12" s="90"/>
      <c r="E12" s="91"/>
    </row>
    <row r="13" spans="1:9" ht="20.25" thickBot="1">
      <c r="A13" s="7" t="s">
        <v>30</v>
      </c>
      <c r="B13" s="67" t="s">
        <v>3</v>
      </c>
      <c r="C13" s="45">
        <v>1157800</v>
      </c>
      <c r="D13" s="45">
        <v>307084.74</v>
      </c>
      <c r="E13" s="31">
        <f>+D13/C13</f>
        <v>0.2652312489203662</v>
      </c>
    </row>
    <row r="14" spans="1:9" ht="16.5" thickBot="1">
      <c r="A14" s="8" t="s">
        <v>36</v>
      </c>
      <c r="B14" s="33" t="s">
        <v>4</v>
      </c>
      <c r="C14" s="45">
        <v>1157800</v>
      </c>
      <c r="D14" s="41">
        <v>307084.74</v>
      </c>
      <c r="E14" s="31">
        <f t="shared" ref="E14:E26" si="0">+D14/C14</f>
        <v>0.2652312489203662</v>
      </c>
      <c r="F14" s="20"/>
    </row>
    <row r="15" spans="1:9" ht="48" thickBot="1">
      <c r="A15" s="7" t="s">
        <v>37</v>
      </c>
      <c r="B15" s="9" t="s">
        <v>5</v>
      </c>
      <c r="C15" s="42">
        <f>+C16</f>
        <v>4915170</v>
      </c>
      <c r="D15" s="42">
        <f>+D16</f>
        <v>1267630.25</v>
      </c>
      <c r="E15" s="31">
        <f t="shared" si="0"/>
        <v>0.25790160869308693</v>
      </c>
    </row>
    <row r="16" spans="1:9" ht="48" thickBot="1">
      <c r="A16" s="8" t="s">
        <v>31</v>
      </c>
      <c r="B16" s="32" t="s">
        <v>6</v>
      </c>
      <c r="C16" s="46">
        <v>4915170</v>
      </c>
      <c r="D16" s="68">
        <v>1267630.25</v>
      </c>
      <c r="E16" s="31">
        <f t="shared" si="0"/>
        <v>0.25790160869308693</v>
      </c>
    </row>
    <row r="17" spans="1:5" ht="16.5" thickBot="1">
      <c r="A17" s="7" t="s">
        <v>32</v>
      </c>
      <c r="B17" s="9" t="s">
        <v>11</v>
      </c>
      <c r="C17" s="47">
        <f>+C18</f>
        <v>6000</v>
      </c>
      <c r="D17" s="69">
        <f>+D18</f>
        <v>0</v>
      </c>
      <c r="E17" s="31">
        <f t="shared" si="0"/>
        <v>0</v>
      </c>
    </row>
    <row r="18" spans="1:5" ht="16.5" thickBot="1">
      <c r="A18" s="11" t="s">
        <v>38</v>
      </c>
      <c r="B18" s="6" t="s">
        <v>40</v>
      </c>
      <c r="C18" s="43">
        <v>6000</v>
      </c>
      <c r="D18" s="44">
        <v>0</v>
      </c>
      <c r="E18" s="31">
        <f t="shared" si="0"/>
        <v>0</v>
      </c>
    </row>
    <row r="19" spans="1:5" ht="16.5" thickBot="1">
      <c r="A19" s="7" t="s">
        <v>33</v>
      </c>
      <c r="B19" s="10" t="s">
        <v>7</v>
      </c>
      <c r="C19" s="45">
        <f>SUM(C20:C22)</f>
        <v>2935100</v>
      </c>
      <c r="D19" s="45">
        <f>SUM(D20:D22)</f>
        <v>244953.3</v>
      </c>
      <c r="E19" s="34">
        <f t="shared" si="0"/>
        <v>8.3456543218288978E-2</v>
      </c>
    </row>
    <row r="20" spans="1:5" ht="15" customHeight="1">
      <c r="A20" s="94" t="s">
        <v>39</v>
      </c>
      <c r="B20" s="96" t="s">
        <v>8</v>
      </c>
      <c r="C20" s="98">
        <v>748000</v>
      </c>
      <c r="D20" s="108">
        <v>54069.77</v>
      </c>
      <c r="E20" s="84">
        <f t="shared" si="0"/>
        <v>7.2285788770053469E-2</v>
      </c>
    </row>
    <row r="21" spans="1:5" ht="15.75" customHeight="1" thickBot="1">
      <c r="A21" s="95"/>
      <c r="B21" s="97"/>
      <c r="C21" s="99"/>
      <c r="D21" s="109"/>
      <c r="E21" s="85"/>
    </row>
    <row r="22" spans="1:5" s="23" customFormat="1" ht="16.5" thickBot="1">
      <c r="A22" s="26" t="s">
        <v>34</v>
      </c>
      <c r="B22" s="6" t="s">
        <v>9</v>
      </c>
      <c r="C22" s="43">
        <v>2187100</v>
      </c>
      <c r="D22" s="48">
        <v>190883.53</v>
      </c>
      <c r="E22" s="34">
        <f t="shared" si="0"/>
        <v>8.7277001508847332E-2</v>
      </c>
    </row>
    <row r="23" spans="1:5" ht="30" hidden="1" customHeight="1" thickBot="1">
      <c r="A23" s="22" t="s">
        <v>22</v>
      </c>
      <c r="B23" s="17" t="s">
        <v>23</v>
      </c>
      <c r="C23" s="28"/>
      <c r="D23" s="35"/>
      <c r="E23" s="34" t="e">
        <f t="shared" si="0"/>
        <v>#DIV/0!</v>
      </c>
    </row>
    <row r="24" spans="1:5" s="23" customFormat="1" ht="79.5" thickBot="1">
      <c r="A24" s="7" t="s">
        <v>35</v>
      </c>
      <c r="B24" s="21" t="s">
        <v>24</v>
      </c>
      <c r="C24" s="59">
        <v>526400</v>
      </c>
      <c r="D24" s="50">
        <v>517.14</v>
      </c>
      <c r="E24" s="34">
        <f t="shared" si="0"/>
        <v>9.8240881458966562E-4</v>
      </c>
    </row>
    <row r="25" spans="1:5" s="23" customFormat="1" ht="93" customHeight="1" thickBot="1">
      <c r="A25" s="55" t="s">
        <v>58</v>
      </c>
      <c r="B25" s="60" t="s">
        <v>56</v>
      </c>
      <c r="C25" s="51">
        <v>0</v>
      </c>
      <c r="D25" s="64">
        <v>163.13999999999999</v>
      </c>
      <c r="E25" s="34">
        <v>0</v>
      </c>
    </row>
    <row r="26" spans="1:5" ht="108" customHeight="1" thickBot="1">
      <c r="A26" s="56" t="s">
        <v>59</v>
      </c>
      <c r="B26" s="61" t="s">
        <v>55</v>
      </c>
      <c r="C26" s="62">
        <v>526400</v>
      </c>
      <c r="D26" s="62">
        <v>0</v>
      </c>
      <c r="E26" s="63">
        <f t="shared" si="0"/>
        <v>0</v>
      </c>
    </row>
    <row r="27" spans="1:5" ht="108" customHeight="1" thickBot="1">
      <c r="A27" s="65" t="s">
        <v>60</v>
      </c>
      <c r="B27" s="70" t="s">
        <v>57</v>
      </c>
      <c r="C27" s="51">
        <v>0</v>
      </c>
      <c r="D27" s="51">
        <v>354</v>
      </c>
      <c r="E27" s="49">
        <v>0</v>
      </c>
    </row>
    <row r="28" spans="1:5" ht="35.25" customHeight="1" thickBot="1">
      <c r="A28" s="71" t="s">
        <v>62</v>
      </c>
      <c r="B28" s="72" t="s">
        <v>61</v>
      </c>
      <c r="C28" s="77">
        <v>0</v>
      </c>
      <c r="D28" s="79">
        <v>17620</v>
      </c>
      <c r="E28" s="78">
        <v>0</v>
      </c>
    </row>
    <row r="29" spans="1:5" ht="93.75" customHeight="1" thickBot="1">
      <c r="A29" s="66" t="s">
        <v>64</v>
      </c>
      <c r="B29" s="73" t="s">
        <v>63</v>
      </c>
      <c r="C29" s="75">
        <v>0</v>
      </c>
      <c r="D29" s="74">
        <v>17620</v>
      </c>
      <c r="E29" s="76">
        <v>0</v>
      </c>
    </row>
  </sheetData>
  <mergeCells count="16">
    <mergeCell ref="C2:D2"/>
    <mergeCell ref="B4:C4"/>
    <mergeCell ref="A20:A21"/>
    <mergeCell ref="B20:B21"/>
    <mergeCell ref="C20:C21"/>
    <mergeCell ref="A6:A7"/>
    <mergeCell ref="B6:B7"/>
    <mergeCell ref="A9:A12"/>
    <mergeCell ref="B9:B12"/>
    <mergeCell ref="C9:C12"/>
    <mergeCell ref="D20:D21"/>
    <mergeCell ref="E20:E21"/>
    <mergeCell ref="E6:E7"/>
    <mergeCell ref="C6:C7"/>
    <mergeCell ref="D9:D12"/>
    <mergeCell ref="E9:E12"/>
  </mergeCells>
  <pageMargins left="0.70866141732283472" right="0.70866141732283472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topLeftCell="A4" zoomScale="86" zoomScaleNormal="86" workbookViewId="0">
      <selection activeCell="J6" sqref="J6"/>
    </sheetView>
  </sheetViews>
  <sheetFormatPr defaultRowHeight="15"/>
  <cols>
    <col min="1" max="1" width="28.42578125" customWidth="1"/>
    <col min="2" max="2" width="41.140625" customWidth="1"/>
    <col min="3" max="3" width="22.28515625" customWidth="1"/>
    <col min="4" max="4" width="29.140625" customWidth="1"/>
    <col min="5" max="5" width="17.5703125" customWidth="1"/>
  </cols>
  <sheetData>
    <row r="1" spans="1:8">
      <c r="D1" s="111" t="s">
        <v>12</v>
      </c>
      <c r="E1" s="111"/>
    </row>
    <row r="2" spans="1:8" ht="72" customHeight="1">
      <c r="D2" s="112" t="s">
        <v>51</v>
      </c>
      <c r="E2" s="112"/>
    </row>
    <row r="3" spans="1:8" ht="15" customHeight="1">
      <c r="D3" s="113" t="s">
        <v>66</v>
      </c>
      <c r="E3" s="113"/>
    </row>
    <row r="4" spans="1:8">
      <c r="A4" s="2"/>
    </row>
    <row r="5" spans="1:8">
      <c r="A5" s="2"/>
    </row>
    <row r="6" spans="1:8" ht="18.75">
      <c r="B6" s="110" t="s">
        <v>48</v>
      </c>
      <c r="C6" s="110"/>
    </row>
    <row r="7" spans="1:8" ht="60.75" customHeight="1">
      <c r="A7" s="40"/>
      <c r="B7" s="114" t="s">
        <v>52</v>
      </c>
      <c r="C7" s="114"/>
      <c r="D7" s="40"/>
      <c r="E7" s="40"/>
    </row>
    <row r="8" spans="1:8" ht="18.75">
      <c r="B8" s="110" t="s">
        <v>50</v>
      </c>
      <c r="C8" s="110"/>
    </row>
    <row r="9" spans="1:8" ht="19.5" thickBot="1">
      <c r="B9" s="57"/>
      <c r="C9" s="57"/>
      <c r="D9" s="80" t="s">
        <v>49</v>
      </c>
    </row>
    <row r="10" spans="1:8" ht="48" thickBot="1">
      <c r="A10" s="12" t="s">
        <v>0</v>
      </c>
      <c r="B10" s="13" t="s">
        <v>1</v>
      </c>
      <c r="C10" s="14" t="s">
        <v>13</v>
      </c>
      <c r="D10" s="14" t="s">
        <v>14</v>
      </c>
      <c r="E10" s="15" t="s">
        <v>2</v>
      </c>
      <c r="H10" s="20"/>
    </row>
    <row r="11" spans="1:8" ht="38.25" thickBot="1">
      <c r="A11" s="16" t="s">
        <v>15</v>
      </c>
      <c r="B11" s="18" t="s">
        <v>16</v>
      </c>
      <c r="C11" s="36">
        <f>+C13+C16+C15</f>
        <v>3715900</v>
      </c>
      <c r="D11" s="52">
        <f>+D13+D16+D15</f>
        <v>897769.57</v>
      </c>
      <c r="E11" s="38">
        <f>+D11/C11</f>
        <v>0.24160218789526089</v>
      </c>
    </row>
    <row r="12" spans="1:8" ht="48" thickBot="1">
      <c r="A12" s="11" t="s">
        <v>17</v>
      </c>
      <c r="B12" s="17" t="s">
        <v>18</v>
      </c>
      <c r="C12" s="37">
        <f>+C11</f>
        <v>3715900</v>
      </c>
      <c r="D12" s="53">
        <f>SUM(D13+D16)</f>
        <v>897769.57</v>
      </c>
      <c r="E12" s="39">
        <f t="shared" ref="E12:E17" si="0">+D12/C12</f>
        <v>0.24160218789526089</v>
      </c>
    </row>
    <row r="13" spans="1:8" ht="32.25" thickBot="1">
      <c r="A13" s="16" t="s">
        <v>27</v>
      </c>
      <c r="B13" s="19" t="s">
        <v>19</v>
      </c>
      <c r="C13" s="36">
        <f>+C14</f>
        <v>3446900</v>
      </c>
      <c r="D13" s="52">
        <f>+D14</f>
        <v>861600</v>
      </c>
      <c r="E13" s="38">
        <f t="shared" si="0"/>
        <v>0.24996373553047666</v>
      </c>
    </row>
    <row r="14" spans="1:8" ht="48" thickBot="1">
      <c r="A14" s="11" t="s">
        <v>47</v>
      </c>
      <c r="B14" s="17" t="s">
        <v>20</v>
      </c>
      <c r="C14" s="37">
        <v>3446900</v>
      </c>
      <c r="D14" s="53">
        <v>861600</v>
      </c>
      <c r="E14" s="39">
        <f t="shared" si="0"/>
        <v>0.24996373553047666</v>
      </c>
    </row>
    <row r="15" spans="1:8" ht="32.25" hidden="1" thickBot="1">
      <c r="A15" s="16" t="s">
        <v>46</v>
      </c>
      <c r="B15" s="19" t="s">
        <v>45</v>
      </c>
      <c r="C15" s="36">
        <v>0</v>
      </c>
      <c r="D15" s="52"/>
      <c r="E15" s="38"/>
    </row>
    <row r="16" spans="1:8" ht="32.25" thickBot="1">
      <c r="A16" s="16" t="s">
        <v>25</v>
      </c>
      <c r="B16" s="82" t="s">
        <v>21</v>
      </c>
      <c r="C16" s="58">
        <v>269000</v>
      </c>
      <c r="D16" s="52">
        <f>+D17</f>
        <v>36169.57</v>
      </c>
      <c r="E16" s="39">
        <f t="shared" si="0"/>
        <v>0.13445936802973979</v>
      </c>
    </row>
    <row r="17" spans="1:5" ht="82.5" customHeight="1" thickBot="1">
      <c r="A17" s="81" t="s">
        <v>26</v>
      </c>
      <c r="B17" s="83" t="s">
        <v>65</v>
      </c>
      <c r="C17" s="37">
        <v>269000</v>
      </c>
      <c r="D17" s="53">
        <v>36169.57</v>
      </c>
      <c r="E17" s="39">
        <f t="shared" si="0"/>
        <v>0.13445936802973979</v>
      </c>
    </row>
  </sheetData>
  <mergeCells count="6">
    <mergeCell ref="B8:C8"/>
    <mergeCell ref="D1:E1"/>
    <mergeCell ref="D2:E2"/>
    <mergeCell ref="D3:E3"/>
    <mergeCell ref="B7:C7"/>
    <mergeCell ref="B6:C6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Налоговые доходы</vt:lpstr>
      <vt:lpstr>Безвозмездные поступления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Yekimovichi</cp:lastModifiedBy>
  <cp:lastPrinted>2022-05-13T11:10:50Z</cp:lastPrinted>
  <dcterms:created xsi:type="dcterms:W3CDTF">2018-04-09T06:49:19Z</dcterms:created>
  <dcterms:modified xsi:type="dcterms:W3CDTF">2022-05-13T11:11:14Z</dcterms:modified>
</cp:coreProperties>
</file>