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55" windowWidth="21840" windowHeight="11970" activeTab="1"/>
  </bookViews>
  <sheets>
    <sheet name="Налоговые доходы" sheetId="1" r:id="rId1"/>
    <sheet name="Безвозмездные поступления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1" i="2"/>
  <c r="D12"/>
  <c r="D13"/>
  <c r="D19"/>
  <c r="D9" i="1"/>
  <c r="D27"/>
  <c r="D18" l="1"/>
  <c r="E18" s="1"/>
  <c r="D15" l="1"/>
  <c r="C27"/>
  <c r="C21" i="2"/>
  <c r="E22"/>
  <c r="D21"/>
  <c r="E21" s="1"/>
  <c r="D17" i="1" l="1"/>
  <c r="D24" l="1"/>
  <c r="C15" l="1"/>
  <c r="D17" i="2" l="1"/>
  <c r="E11" s="1"/>
  <c r="C13"/>
  <c r="C11" s="1"/>
  <c r="C12" s="1"/>
  <c r="C17" i="1" l="1"/>
  <c r="E17" s="1"/>
  <c r="C19" l="1"/>
  <c r="C9" s="1"/>
  <c r="D19"/>
  <c r="E17" i="2" l="1"/>
  <c r="E20" i="1" l="1"/>
  <c r="E23"/>
  <c r="E13"/>
  <c r="E22" l="1"/>
  <c r="E15"/>
  <c r="E19" l="1"/>
  <c r="E16" l="1"/>
  <c r="E14"/>
  <c r="E13" i="2" l="1"/>
  <c r="E14"/>
  <c r="H7" i="1" l="1"/>
  <c r="E18" i="2"/>
  <c r="E12"/>
  <c r="E24" i="1"/>
  <c r="E26"/>
  <c r="E9"/>
  <c r="G7" l="1"/>
  <c r="I7" s="1"/>
</calcChain>
</file>

<file path=xl/sharedStrings.xml><?xml version="1.0" encoding="utf-8"?>
<sst xmlns="http://schemas.openxmlformats.org/spreadsheetml/2006/main" count="84" uniqueCount="80">
  <si>
    <t>Код бюджетной классификации Российской Федерации</t>
  </si>
  <si>
    <t>Наименование групп, подгрупп и статей доходов</t>
  </si>
  <si>
    <t>% исполнения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</si>
  <si>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</si>
  <si>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</si>
  <si>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</si>
  <si>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</si>
  <si>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</si>
  <si>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 xml:space="preserve">Налог на имущество физических лиц  </t>
  </si>
  <si>
    <t>Земельный налог</t>
  </si>
  <si>
    <t xml:space="preserve">НАЛОГОВЫЕ И НЕНАЛОГОВЫЕ ДОХОДЫ </t>
  </si>
  <si>
    <t>НАЛОГИ НА СОВОКУПНЫЙ НАЛОГ</t>
  </si>
  <si>
    <t xml:space="preserve">                                                Приложение №3</t>
  </si>
  <si>
    <t>Сумма, план</t>
  </si>
  <si>
    <t>Сумма, факт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</si>
  <si>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</si>
  <si>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</si>
  <si>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</si>
  <si>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</si>
  <si>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Дотации бюджетам субъектов РФ и муниципальных образований </t>
  </si>
  <si>
    <t xml:space="preserve">Дотация бюджетам сельских поселений  на выравнивание   бюджетной обеспеченности </t>
  </si>
  <si>
    <t>Субвенции бюджетам субъектов РФ и муниципальных образований</t>
  </si>
  <si>
    <t>000 1 13 02995 10 0000 130</t>
  </si>
  <si>
    <t xml:space="preserve">  Прочие доходы от компенсации затрат бюджетов сельских поселений</t>
  </si>
  <si>
    <t xml:space="preserve">  ДОХОДЫ ОТ ИСПОЛЬЗОВАНИЯ ИМУЩЕСТВА, НАХОДЯЩЕГОСЯ В ГОСУДАРСТВЕННОЙ И МУНИЦИПАЛЬНОЙ СОБСТВЕННОСТИ</t>
  </si>
  <si>
    <t>000 2 02 30000 00 0000151</t>
  </si>
  <si>
    <t xml:space="preserve">000 2 02 35118 10 0000 151 </t>
  </si>
  <si>
    <t>000 2 02 10000 00 0000 151</t>
  </si>
  <si>
    <t>Наименование дохода бюджета</t>
  </si>
  <si>
    <t xml:space="preserve"> 1 00 00000 00 0000 000</t>
  </si>
  <si>
    <t xml:space="preserve"> 1 01 00000 00 0000 000</t>
  </si>
  <si>
    <t>1 03 02000 01 0000 110</t>
  </si>
  <si>
    <t>1 05 00000 00 0000 000</t>
  </si>
  <si>
    <t>1 06 00000 00 0000 000</t>
  </si>
  <si>
    <t>1 06 06000 00 0000 110</t>
  </si>
  <si>
    <t>1 11 00000 00 0000 000</t>
  </si>
  <si>
    <t xml:space="preserve"> 1 01 02000 01 0000 110</t>
  </si>
  <si>
    <t xml:space="preserve"> 1 03 00000 00 0000 110</t>
  </si>
  <si>
    <t>1 05 03000 01 0000 110</t>
  </si>
  <si>
    <t>1 06 01000 00 0000 110</t>
  </si>
  <si>
    <t xml:space="preserve">Единый сельскохозяйственный налог </t>
  </si>
  <si>
    <t>Фактичес</t>
  </si>
  <si>
    <t>кое исполнение</t>
  </si>
  <si>
    <t>Утвержденные     бюджетные назначения</t>
  </si>
  <si>
    <t>Приложение №2</t>
  </si>
  <si>
    <t>Прочие субсидии бюджетам сельских поселений</t>
  </si>
  <si>
    <t>000 2 02 29999 10 0000 150</t>
  </si>
  <si>
    <t>000 2 02 16001 10 0000 151</t>
  </si>
  <si>
    <t xml:space="preserve">по объему безвозмездных поступлений </t>
  </si>
  <si>
    <t>(рублей)</t>
  </si>
  <si>
    <t>к Постановлению Администрации Екимовичского сельского поселения Рославльского района  Смоленской области</t>
  </si>
  <si>
    <t>в доход  бюджета Екимовичского сельского поселения Рославльского района Смоленской области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</si>
  <si>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</si>
  <si>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t xml:space="preserve"> </t>
    </r>
    <r>
      <rPr>
        <sz val="11"/>
        <color theme="1"/>
        <rFont val="Times New Roman"/>
        <family val="1"/>
        <charset val="204"/>
      </rPr>
  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  </r>
  </si>
  <si>
    <t>1 11 05430 10 0001 120</t>
  </si>
  <si>
    <t>1 11 05025 10 0000 120</t>
  </si>
  <si>
    <t xml:space="preserve">  ШТРАФЫ, САНКЦИИ, ВОЗМЕЩЕНИЕ УЩЕРБА</t>
  </si>
  <si>
    <t>1 16 00000 00 0000 000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</si>
  <si>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</si>
  <si>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1 16 10032 10 0000 140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</si>
  <si>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</si>
  <si>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Прочие субсидии бюджетам сельских поселений </t>
  </si>
  <si>
    <t>000 2 02 25299 00 0000 150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</si>
  <si>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</si>
  <si>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000 2 02 25299 10 0000 150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</si>
  <si>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</si>
  <si>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2 02 40000 00 0000 150</t>
  </si>
  <si>
    <t xml:space="preserve">  Иные межбюджетные трансферты</t>
  </si>
  <si>
    <t>2 02 49999 10 0000 150</t>
  </si>
  <si>
    <t xml:space="preserve">  Прочие межбюджетные трансферты, передаваемые бюджетам сельских поселений</t>
  </si>
  <si>
    <t>1 14 00000 00 0000 000</t>
  </si>
  <si>
    <t>ДОХОДЫ ОТ ПРОДАЖИ МАТЕРИАЛЬНЫХ И НЕМАТЕРИАЛЬНЫХ АКТИВОВ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</si>
  <si>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</si>
  <si>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</si>
  <si>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по объему поступлений доходов в бюджет Екимовичского сельского поселения Рославльского района Смоленской области, за исключением безвозмездных поступлений                                                             за девять месяцев   2024 года.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</si>
  <si>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</si>
  <si>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</si>
  <si>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 девять месяцев 2024 года</t>
  </si>
  <si>
    <t xml:space="preserve">к Постановлению Администрации Екимовичского сельского поселения Рославльского района  Смоленской области от 23 октября 2024г.   № 114
</t>
  </si>
  <si>
    <t>от 23.10.2024  №114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</si>
</sst>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1"/>
      <color rgb="FF000000"/>
      <name val="Arial Cyr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5" fillId="0" borderId="17">
      <alignment horizontal="left" wrapText="1" indent="2"/>
    </xf>
  </cellStyleXfs>
  <cellXfs count="13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2" fontId="0" fillId="0" borderId="0" xfId="0" applyNumberFormat="1"/>
    <xf numFmtId="0" fontId="9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/>
    </xf>
    <xf numFmtId="0" fontId="1" fillId="2" borderId="12" xfId="0" applyFont="1" applyFill="1" applyBorder="1" applyAlignment="1">
      <alignment horizontal="justify" vertical="center" wrapText="1"/>
    </xf>
    <xf numFmtId="0" fontId="10" fillId="2" borderId="12" xfId="0" applyFont="1" applyFill="1" applyBorder="1" applyAlignment="1">
      <alignment horizontal="justify" vertical="center" wrapText="1"/>
    </xf>
    <xf numFmtId="9" fontId="4" fillId="0" borderId="13" xfId="1" applyFont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9" fontId="10" fillId="2" borderId="4" xfId="1" applyFont="1" applyFill="1" applyBorder="1" applyAlignment="1">
      <alignment horizontal="center" wrapText="1"/>
    </xf>
    <xf numFmtId="9" fontId="1" fillId="2" borderId="4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10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9" fontId="0" fillId="0" borderId="0" xfId="1" applyFont="1"/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9" fontId="0" fillId="0" borderId="16" xfId="1" applyFont="1" applyBorder="1" applyAlignment="1">
      <alignment horizontal="center"/>
    </xf>
    <xf numFmtId="0" fontId="0" fillId="0" borderId="13" xfId="0" applyBorder="1"/>
    <xf numFmtId="0" fontId="8" fillId="2" borderId="12" xfId="0" applyFont="1" applyFill="1" applyBorder="1" applyAlignment="1">
      <alignment vertical="center" wrapText="1"/>
    </xf>
    <xf numFmtId="0" fontId="13" fillId="0" borderId="14" xfId="0" applyFont="1" applyBorder="1"/>
    <xf numFmtId="0" fontId="16" fillId="0" borderId="14" xfId="2" applyNumberFormat="1" applyFont="1" applyBorder="1" applyProtection="1">
      <alignment horizontal="left" wrapText="1" indent="2"/>
    </xf>
    <xf numFmtId="0" fontId="4" fillId="0" borderId="18" xfId="0" applyFont="1" applyBorder="1" applyAlignment="1">
      <alignment horizontal="center" wrapText="1"/>
    </xf>
    <xf numFmtId="4" fontId="0" fillId="0" borderId="18" xfId="0" applyNumberFormat="1" applyBorder="1"/>
    <xf numFmtId="9" fontId="0" fillId="0" borderId="13" xfId="0" applyNumberFormat="1" applyBorder="1"/>
    <xf numFmtId="9" fontId="0" fillId="0" borderId="16" xfId="0" applyNumberFormat="1" applyBorder="1" applyAlignment="1">
      <alignment horizontal="center"/>
    </xf>
    <xf numFmtId="4" fontId="13" fillId="0" borderId="13" xfId="0" applyNumberFormat="1" applyFont="1" applyBorder="1"/>
    <xf numFmtId="0" fontId="0" fillId="0" borderId="0" xfId="0" applyAlignment="1">
      <alignment horizontal="right"/>
    </xf>
    <xf numFmtId="0" fontId="1" fillId="2" borderId="11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center" wrapText="1"/>
    </xf>
    <xf numFmtId="0" fontId="1" fillId="2" borderId="20" xfId="0" applyFont="1" applyFill="1" applyBorder="1" applyAlignment="1">
      <alignment horizontal="left" vertical="center" wrapText="1"/>
    </xf>
    <xf numFmtId="9" fontId="1" fillId="2" borderId="8" xfId="1" applyFont="1" applyFill="1" applyBorder="1" applyAlignment="1">
      <alignment horizontal="center" wrapText="1"/>
    </xf>
    <xf numFmtId="164" fontId="1" fillId="2" borderId="8" xfId="0" applyNumberFormat="1" applyFont="1" applyFill="1" applyBorder="1" applyAlignment="1">
      <alignment horizontal="center" wrapText="1"/>
    </xf>
    <xf numFmtId="164" fontId="1" fillId="2" borderId="15" xfId="0" applyNumberFormat="1" applyFont="1" applyFill="1" applyBorder="1" applyAlignment="1">
      <alignment horizontal="center" wrapText="1"/>
    </xf>
    <xf numFmtId="164" fontId="9" fillId="2" borderId="13" xfId="0" applyNumberFormat="1" applyFont="1" applyFill="1" applyBorder="1" applyAlignment="1">
      <alignment horizontal="center" wrapText="1"/>
    </xf>
    <xf numFmtId="2" fontId="10" fillId="2" borderId="12" xfId="0" applyNumberFormat="1" applyFont="1" applyFill="1" applyBorder="1" applyAlignment="1">
      <alignment horizontal="center" wrapText="1"/>
    </xf>
    <xf numFmtId="9" fontId="1" fillId="2" borderId="13" xfId="1" applyFont="1" applyFill="1" applyBorder="1" applyAlignment="1">
      <alignment horizont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/>
    </xf>
    <xf numFmtId="9" fontId="9" fillId="2" borderId="13" xfId="1" applyFont="1" applyFill="1" applyBorder="1" applyAlignment="1">
      <alignment horizontal="center" wrapText="1"/>
    </xf>
    <xf numFmtId="2" fontId="1" fillId="2" borderId="12" xfId="0" applyNumberFormat="1" applyFont="1" applyFill="1" applyBorder="1" applyAlignment="1">
      <alignment horizont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wrapText="1"/>
    </xf>
    <xf numFmtId="2" fontId="9" fillId="2" borderId="0" xfId="0" applyNumberFormat="1" applyFont="1" applyFill="1" applyBorder="1" applyAlignment="1">
      <alignment horizontal="center" wrapText="1"/>
    </xf>
    <xf numFmtId="9" fontId="10" fillId="2" borderId="20" xfId="1" applyFont="1" applyFill="1" applyBorder="1" applyAlignment="1">
      <alignment horizontal="center" wrapText="1"/>
    </xf>
    <xf numFmtId="0" fontId="1" fillId="2" borderId="20" xfId="0" applyFont="1" applyFill="1" applyBorder="1" applyAlignment="1">
      <alignment vertical="center" wrapText="1"/>
    </xf>
    <xf numFmtId="0" fontId="17" fillId="0" borderId="20" xfId="0" applyFont="1" applyBorder="1" applyAlignment="1">
      <alignment horizontal="center" wrapText="1"/>
    </xf>
    <xf numFmtId="164" fontId="1" fillId="2" borderId="20" xfId="0" applyNumberFormat="1" applyFont="1" applyFill="1" applyBorder="1" applyAlignment="1">
      <alignment horizontal="center" wrapText="1"/>
    </xf>
    <xf numFmtId="164" fontId="1" fillId="2" borderId="21" xfId="0" applyNumberFormat="1" applyFont="1" applyFill="1" applyBorder="1" applyAlignment="1">
      <alignment horizontal="center" wrapText="1"/>
    </xf>
    <xf numFmtId="0" fontId="9" fillId="2" borderId="20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left" vertical="center" wrapText="1"/>
    </xf>
    <xf numFmtId="9" fontId="0" fillId="0" borderId="13" xfId="1" applyFont="1" applyBorder="1" applyAlignment="1">
      <alignment horizontal="center"/>
    </xf>
    <xf numFmtId="4" fontId="10" fillId="2" borderId="13" xfId="0" applyNumberFormat="1" applyFont="1" applyFill="1" applyBorder="1" applyAlignment="1">
      <alignment horizontal="center" wrapText="1"/>
    </xf>
    <xf numFmtId="4" fontId="10" fillId="2" borderId="0" xfId="0" applyNumberFormat="1" applyFont="1" applyFill="1" applyBorder="1" applyAlignment="1">
      <alignment horizontal="center" wrapText="1"/>
    </xf>
    <xf numFmtId="4" fontId="6" fillId="0" borderId="13" xfId="0" applyNumberFormat="1" applyFont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1" fillId="2" borderId="12" xfId="0" applyNumberFormat="1" applyFont="1" applyFill="1" applyBorder="1" applyAlignment="1">
      <alignment wrapText="1"/>
    </xf>
    <xf numFmtId="4" fontId="4" fillId="0" borderId="13" xfId="0" applyNumberFormat="1" applyFont="1" applyBorder="1"/>
    <xf numFmtId="4" fontId="9" fillId="2" borderId="13" xfId="0" applyNumberFormat="1" applyFont="1" applyFill="1" applyBorder="1" applyAlignment="1">
      <alignment wrapText="1"/>
    </xf>
    <xf numFmtId="4" fontId="6" fillId="0" borderId="14" xfId="0" applyNumberFormat="1" applyFont="1" applyBorder="1"/>
    <xf numFmtId="4" fontId="1" fillId="2" borderId="13" xfId="0" applyNumberFormat="1" applyFont="1" applyFill="1" applyBorder="1" applyAlignment="1">
      <alignment wrapText="1"/>
    </xf>
    <xf numFmtId="4" fontId="4" fillId="0" borderId="14" xfId="0" applyNumberFormat="1" applyFont="1" applyBorder="1"/>
    <xf numFmtId="4" fontId="1" fillId="2" borderId="14" xfId="0" applyNumberFormat="1" applyFont="1" applyFill="1" applyBorder="1" applyAlignment="1">
      <alignment wrapText="1"/>
    </xf>
    <xf numFmtId="4" fontId="9" fillId="2" borderId="16" xfId="0" applyNumberFormat="1" applyFont="1" applyFill="1" applyBorder="1" applyAlignment="1">
      <alignment wrapText="1"/>
    </xf>
    <xf numFmtId="4" fontId="13" fillId="0" borderId="19" xfId="0" applyNumberFormat="1" applyFont="1" applyBorder="1"/>
    <xf numFmtId="4" fontId="0" fillId="0" borderId="13" xfId="0" applyNumberFormat="1" applyBorder="1"/>
    <xf numFmtId="9" fontId="4" fillId="0" borderId="14" xfId="1" applyFont="1" applyBorder="1" applyAlignment="1">
      <alignment horizontal="center"/>
    </xf>
    <xf numFmtId="9" fontId="4" fillId="0" borderId="15" xfId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4" fontId="1" fillId="2" borderId="10" xfId="0" applyNumberFormat="1" applyFont="1" applyFill="1" applyBorder="1" applyAlignment="1">
      <alignment horizontal="center" wrapText="1"/>
    </xf>
    <xf numFmtId="4" fontId="1" fillId="2" borderId="1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4" fontId="4" fillId="0" borderId="14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3">
    <cellStyle name="xl30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115" zoomScaleNormal="115" workbookViewId="0">
      <selection activeCell="G11" sqref="G11"/>
    </sheetView>
  </sheetViews>
  <sheetFormatPr defaultRowHeight="15"/>
  <cols>
    <col min="1" max="1" width="25" customWidth="1"/>
    <col min="2" max="2" width="42.7109375" customWidth="1"/>
    <col min="3" max="3" width="18.28515625" customWidth="1"/>
    <col min="4" max="4" width="14.140625" customWidth="1"/>
    <col min="5" max="5" width="8.42578125" customWidth="1"/>
    <col min="6" max="6" width="11.7109375" customWidth="1"/>
    <col min="7" max="7" width="13.85546875" customWidth="1"/>
    <col min="8" max="8" width="15.28515625" customWidth="1"/>
  </cols>
  <sheetData>
    <row r="1" spans="1:9" s="24" customFormat="1" ht="18.75" customHeight="1">
      <c r="C1" s="25" t="s">
        <v>44</v>
      </c>
    </row>
    <row r="2" spans="1:9" s="24" customFormat="1" ht="63" customHeight="1">
      <c r="C2" s="115" t="s">
        <v>78</v>
      </c>
      <c r="D2" s="115"/>
    </row>
    <row r="3" spans="1:9" ht="18.75" hidden="1">
      <c r="A3" s="1"/>
    </row>
    <row r="4" spans="1:9" ht="78" customHeight="1">
      <c r="B4" s="116" t="s">
        <v>74</v>
      </c>
      <c r="C4" s="116"/>
    </row>
    <row r="5" spans="1:9" ht="15.75" thickBot="1">
      <c r="A5" s="2"/>
      <c r="E5" t="s">
        <v>49</v>
      </c>
    </row>
    <row r="6" spans="1:9" ht="15" customHeight="1">
      <c r="A6" s="123" t="s">
        <v>0</v>
      </c>
      <c r="B6" s="125" t="s">
        <v>28</v>
      </c>
      <c r="C6" s="109" t="s">
        <v>43</v>
      </c>
      <c r="D6" s="3" t="s">
        <v>41</v>
      </c>
      <c r="E6" s="109" t="s">
        <v>2</v>
      </c>
    </row>
    <row r="7" spans="1:9" ht="15.75" thickBot="1">
      <c r="A7" s="124"/>
      <c r="B7" s="126"/>
      <c r="C7" s="111"/>
      <c r="D7" s="27" t="s">
        <v>42</v>
      </c>
      <c r="E7" s="110"/>
      <c r="G7" s="20">
        <f>+C9+'Безвозмездные поступления'!C11</f>
        <v>104158516.84999999</v>
      </c>
      <c r="H7" s="20">
        <f>+D9+'Безвозмездные поступления'!D11</f>
        <v>34952903.390000001</v>
      </c>
      <c r="I7" s="41">
        <f>+H7/G7</f>
        <v>0.33557412727310743</v>
      </c>
    </row>
    <row r="8" spans="1:9" ht="15.75" thickBot="1">
      <c r="A8" s="5">
        <v>1</v>
      </c>
      <c r="B8" s="4">
        <v>2</v>
      </c>
      <c r="C8" s="28">
        <v>3</v>
      </c>
      <c r="D8" s="29">
        <v>4</v>
      </c>
      <c r="E8" s="29">
        <v>5</v>
      </c>
    </row>
    <row r="9" spans="1:9" ht="21" customHeight="1" thickBot="1">
      <c r="A9" s="117" t="s">
        <v>29</v>
      </c>
      <c r="B9" s="128" t="s">
        <v>10</v>
      </c>
      <c r="C9" s="112">
        <f>+C13+C15+C17+C19+C24+C30</f>
        <v>12735000</v>
      </c>
      <c r="D9" s="112">
        <f>D13+D15+D17+D19+D24+D30+D27</f>
        <v>10564802.590000002</v>
      </c>
      <c r="E9" s="114">
        <f>+D9/C9</f>
        <v>0.82958795367098559</v>
      </c>
    </row>
    <row r="10" spans="1:9" ht="10.5" customHeight="1" thickBot="1">
      <c r="A10" s="127"/>
      <c r="B10" s="129"/>
      <c r="C10" s="113"/>
      <c r="D10" s="113"/>
      <c r="E10" s="114"/>
    </row>
    <row r="11" spans="1:9" ht="10.5" customHeight="1" thickBot="1">
      <c r="A11" s="127"/>
      <c r="B11" s="129"/>
      <c r="C11" s="113"/>
      <c r="D11" s="113"/>
      <c r="E11" s="114"/>
    </row>
    <row r="12" spans="1:9" ht="9" customHeight="1" thickBot="1">
      <c r="A12" s="118"/>
      <c r="B12" s="130"/>
      <c r="C12" s="113"/>
      <c r="D12" s="113"/>
      <c r="E12" s="114"/>
    </row>
    <row r="13" spans="1:9" ht="20.25" thickBot="1">
      <c r="A13" s="7" t="s">
        <v>30</v>
      </c>
      <c r="B13" s="50" t="s">
        <v>3</v>
      </c>
      <c r="C13" s="87">
        <v>1737000</v>
      </c>
      <c r="D13" s="87">
        <v>3251463.45</v>
      </c>
      <c r="E13" s="30">
        <f>+D13/C13</f>
        <v>1.8718845423143351</v>
      </c>
    </row>
    <row r="14" spans="1:9" ht="16.5" thickBot="1">
      <c r="A14" s="8" t="s">
        <v>36</v>
      </c>
      <c r="B14" s="32" t="s">
        <v>4</v>
      </c>
      <c r="C14" s="87">
        <v>1737000</v>
      </c>
      <c r="D14" s="88">
        <v>3251463.45</v>
      </c>
      <c r="E14" s="30">
        <f t="shared" ref="E14:E26" si="0">+D14/C14</f>
        <v>1.8718845423143351</v>
      </c>
      <c r="F14" s="20"/>
    </row>
    <row r="15" spans="1:9" ht="48" thickBot="1">
      <c r="A15" s="7" t="s">
        <v>37</v>
      </c>
      <c r="B15" s="9" t="s">
        <v>5</v>
      </c>
      <c r="C15" s="89">
        <f>+C16</f>
        <v>6190500</v>
      </c>
      <c r="D15" s="89">
        <f>+D16</f>
        <v>4426494.55</v>
      </c>
      <c r="E15" s="30">
        <f t="shared" si="0"/>
        <v>0.71504636943704059</v>
      </c>
    </row>
    <row r="16" spans="1:9" ht="48" thickBot="1">
      <c r="A16" s="8" t="s">
        <v>31</v>
      </c>
      <c r="B16" s="31" t="s">
        <v>6</v>
      </c>
      <c r="C16" s="90">
        <v>6190500</v>
      </c>
      <c r="D16" s="91">
        <v>4426494.55</v>
      </c>
      <c r="E16" s="30">
        <f t="shared" si="0"/>
        <v>0.71504636943704059</v>
      </c>
    </row>
    <row r="17" spans="1:5" ht="16.5" thickBot="1">
      <c r="A17" s="7" t="s">
        <v>32</v>
      </c>
      <c r="B17" s="9" t="s">
        <v>11</v>
      </c>
      <c r="C17" s="92">
        <f>+C18</f>
        <v>9000</v>
      </c>
      <c r="D17" s="93">
        <f>+D18</f>
        <v>-8919.7199999999993</v>
      </c>
      <c r="E17" s="86">
        <f t="shared" si="0"/>
        <v>-0.99107999999999996</v>
      </c>
    </row>
    <row r="18" spans="1:5" ht="16.5" thickBot="1">
      <c r="A18" s="11" t="s">
        <v>38</v>
      </c>
      <c r="B18" s="6" t="s">
        <v>40</v>
      </c>
      <c r="C18" s="94">
        <v>9000</v>
      </c>
      <c r="D18" s="95">
        <f>-8919.72</f>
        <v>-8919.7199999999993</v>
      </c>
      <c r="E18" s="86">
        <f t="shared" si="0"/>
        <v>-0.99107999999999996</v>
      </c>
    </row>
    <row r="19" spans="1:5" ht="16.5" thickBot="1">
      <c r="A19" s="7" t="s">
        <v>33</v>
      </c>
      <c r="B19" s="10" t="s">
        <v>7</v>
      </c>
      <c r="C19" s="87">
        <f>SUM(C20:C22)</f>
        <v>4290100</v>
      </c>
      <c r="D19" s="87">
        <f>SUM(D20:D22)</f>
        <v>2445544.91</v>
      </c>
      <c r="E19" s="33">
        <f t="shared" si="0"/>
        <v>0.57004380084380324</v>
      </c>
    </row>
    <row r="20" spans="1:5" ht="15" customHeight="1">
      <c r="A20" s="117" t="s">
        <v>39</v>
      </c>
      <c r="B20" s="119" t="s">
        <v>8</v>
      </c>
      <c r="C20" s="121">
        <v>1266800</v>
      </c>
      <c r="D20" s="131">
        <v>958483.32</v>
      </c>
      <c r="E20" s="107">
        <f t="shared" si="0"/>
        <v>0.75661771392485</v>
      </c>
    </row>
    <row r="21" spans="1:5" ht="15.75" customHeight="1" thickBot="1">
      <c r="A21" s="118"/>
      <c r="B21" s="120"/>
      <c r="C21" s="122"/>
      <c r="D21" s="132"/>
      <c r="E21" s="108"/>
    </row>
    <row r="22" spans="1:5" s="23" customFormat="1" ht="16.5" thickBot="1">
      <c r="A22" s="26" t="s">
        <v>34</v>
      </c>
      <c r="B22" s="6" t="s">
        <v>9</v>
      </c>
      <c r="C22" s="94">
        <v>3023300</v>
      </c>
      <c r="D22" s="96">
        <v>1487061.59</v>
      </c>
      <c r="E22" s="33">
        <f t="shared" si="0"/>
        <v>0.49186702940495486</v>
      </c>
    </row>
    <row r="23" spans="1:5" ht="30" hidden="1" customHeight="1" thickBot="1">
      <c r="A23" s="22" t="s">
        <v>22</v>
      </c>
      <c r="B23" s="17" t="s">
        <v>23</v>
      </c>
      <c r="C23" s="97"/>
      <c r="D23" s="98"/>
      <c r="E23" s="33" t="e">
        <f t="shared" si="0"/>
        <v>#DIV/0!</v>
      </c>
    </row>
    <row r="24" spans="1:5" s="23" customFormat="1" ht="79.5" thickBot="1">
      <c r="A24" s="7" t="s">
        <v>35</v>
      </c>
      <c r="B24" s="21" t="s">
        <v>24</v>
      </c>
      <c r="C24" s="99">
        <v>508400</v>
      </c>
      <c r="D24" s="100">
        <f>D25+D26</f>
        <v>381290.93</v>
      </c>
      <c r="E24" s="33">
        <f t="shared" si="0"/>
        <v>0.74998215971675841</v>
      </c>
    </row>
    <row r="25" spans="1:5" s="23" customFormat="1" ht="93" customHeight="1" thickBot="1">
      <c r="A25" s="42" t="s">
        <v>54</v>
      </c>
      <c r="B25" s="46" t="s">
        <v>53</v>
      </c>
      <c r="C25" s="101">
        <v>0</v>
      </c>
      <c r="D25" s="102">
        <v>0.68</v>
      </c>
      <c r="E25" s="33">
        <v>0</v>
      </c>
    </row>
    <row r="26" spans="1:5" ht="108" customHeight="1" thickBot="1">
      <c r="A26" s="43" t="s">
        <v>55</v>
      </c>
      <c r="B26" s="47" t="s">
        <v>52</v>
      </c>
      <c r="C26" s="103">
        <v>508400</v>
      </c>
      <c r="D26" s="103">
        <v>381290.25</v>
      </c>
      <c r="E26" s="48">
        <f t="shared" si="0"/>
        <v>0.74998082218725415</v>
      </c>
    </row>
    <row r="27" spans="1:5" ht="108" customHeight="1" thickBot="1">
      <c r="A27" s="82" t="s">
        <v>70</v>
      </c>
      <c r="B27" s="83" t="s">
        <v>71</v>
      </c>
      <c r="C27" s="104">
        <f>C29</f>
        <v>0</v>
      </c>
      <c r="D27" s="104">
        <f>D29+D28</f>
        <v>44209</v>
      </c>
      <c r="E27" s="48">
        <v>0</v>
      </c>
    </row>
    <row r="28" spans="1:5" ht="117.75" customHeight="1" thickBot="1">
      <c r="A28" s="84" t="s">
        <v>75</v>
      </c>
      <c r="B28" s="85" t="s">
        <v>76</v>
      </c>
      <c r="C28" s="101">
        <v>0</v>
      </c>
      <c r="D28" s="101">
        <v>25000</v>
      </c>
      <c r="E28" s="48">
        <v>0</v>
      </c>
    </row>
    <row r="29" spans="1:5" ht="115.5" customHeight="1" thickBot="1">
      <c r="A29" s="84" t="s">
        <v>72</v>
      </c>
      <c r="B29" s="85" t="s">
        <v>73</v>
      </c>
      <c r="C29" s="101">
        <v>0</v>
      </c>
      <c r="D29" s="101">
        <v>19209</v>
      </c>
      <c r="E29" s="48">
        <v>0</v>
      </c>
    </row>
    <row r="30" spans="1:5" ht="35.25" customHeight="1" thickBot="1">
      <c r="A30" s="51" t="s">
        <v>57</v>
      </c>
      <c r="B30" s="52" t="s">
        <v>56</v>
      </c>
      <c r="C30" s="105">
        <v>0</v>
      </c>
      <c r="D30" s="57">
        <v>24719.47</v>
      </c>
      <c r="E30" s="56">
        <v>0</v>
      </c>
    </row>
    <row r="31" spans="1:5" ht="93.75" customHeight="1" thickBot="1">
      <c r="A31" s="49" t="s">
        <v>59</v>
      </c>
      <c r="B31" s="53" t="s">
        <v>58</v>
      </c>
      <c r="C31" s="106"/>
      <c r="D31" s="54">
        <v>24719.47</v>
      </c>
      <c r="E31" s="55">
        <v>0</v>
      </c>
    </row>
  </sheetData>
  <mergeCells count="16">
    <mergeCell ref="C2:D2"/>
    <mergeCell ref="B4:C4"/>
    <mergeCell ref="A20:A21"/>
    <mergeCell ref="B20:B21"/>
    <mergeCell ref="C20:C21"/>
    <mergeCell ref="A6:A7"/>
    <mergeCell ref="B6:B7"/>
    <mergeCell ref="A9:A12"/>
    <mergeCell ref="B9:B12"/>
    <mergeCell ref="C9:C12"/>
    <mergeCell ref="D20:D21"/>
    <mergeCell ref="E20:E21"/>
    <mergeCell ref="E6:E7"/>
    <mergeCell ref="C6:C7"/>
    <mergeCell ref="D9:D12"/>
    <mergeCell ref="E9:E12"/>
  </mergeCells>
  <pageMargins left="0.70866141732283472" right="0.70866141732283472" top="0.39370078740157483" bottom="0.3937007874015748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tabSelected="1" zoomScale="86" zoomScaleNormal="86" workbookViewId="0">
      <selection activeCell="D5" sqref="D5"/>
    </sheetView>
  </sheetViews>
  <sheetFormatPr defaultRowHeight="15"/>
  <cols>
    <col min="1" max="1" width="28.42578125" customWidth="1"/>
    <col min="2" max="2" width="41.140625" customWidth="1"/>
    <col min="3" max="3" width="22.28515625" customWidth="1"/>
    <col min="4" max="4" width="29.140625" customWidth="1"/>
    <col min="5" max="5" width="17.5703125" customWidth="1"/>
  </cols>
  <sheetData>
    <row r="1" spans="1:8">
      <c r="D1" s="134" t="s">
        <v>12</v>
      </c>
      <c r="E1" s="134"/>
    </row>
    <row r="2" spans="1:8" ht="72" customHeight="1">
      <c r="D2" s="135" t="s">
        <v>50</v>
      </c>
      <c r="E2" s="135"/>
    </row>
    <row r="3" spans="1:8" ht="15" customHeight="1">
      <c r="D3" s="136" t="s">
        <v>79</v>
      </c>
      <c r="E3" s="136"/>
    </row>
    <row r="4" spans="1:8">
      <c r="A4" s="2"/>
    </row>
    <row r="5" spans="1:8">
      <c r="A5" s="2"/>
    </row>
    <row r="6" spans="1:8" ht="18.75">
      <c r="B6" s="133" t="s">
        <v>48</v>
      </c>
      <c r="C6" s="133"/>
    </row>
    <row r="7" spans="1:8" ht="60.75" customHeight="1">
      <c r="A7" s="38"/>
      <c r="B7" s="137" t="s">
        <v>51</v>
      </c>
      <c r="C7" s="137"/>
      <c r="D7" s="38"/>
      <c r="E7" s="38"/>
    </row>
    <row r="8" spans="1:8" ht="18.75">
      <c r="B8" s="133" t="s">
        <v>77</v>
      </c>
      <c r="C8" s="133"/>
    </row>
    <row r="9" spans="1:8" ht="19.5" thickBot="1">
      <c r="B9" s="44"/>
      <c r="C9" s="44"/>
      <c r="D9" s="58" t="s">
        <v>49</v>
      </c>
    </row>
    <row r="10" spans="1:8" ht="48" thickBot="1">
      <c r="A10" s="12" t="s">
        <v>0</v>
      </c>
      <c r="B10" s="13" t="s">
        <v>1</v>
      </c>
      <c r="C10" s="14" t="s">
        <v>13</v>
      </c>
      <c r="D10" s="14" t="s">
        <v>14</v>
      </c>
      <c r="E10" s="15" t="s">
        <v>2</v>
      </c>
      <c r="H10" s="20"/>
    </row>
    <row r="11" spans="1:8" ht="38.25" thickBot="1">
      <c r="A11" s="16" t="s">
        <v>15</v>
      </c>
      <c r="B11" s="18" t="s">
        <v>16</v>
      </c>
      <c r="C11" s="34">
        <f>+C13+C17+C15+C16+C19+C21</f>
        <v>91423516.849999994</v>
      </c>
      <c r="D11" s="39">
        <f>+D13+D17+D15+D21+D16+D19</f>
        <v>24388100.800000001</v>
      </c>
      <c r="E11" s="36">
        <f>+D11/C11</f>
        <v>0.26675960015861061</v>
      </c>
    </row>
    <row r="12" spans="1:8" ht="48" thickBot="1">
      <c r="A12" s="11" t="s">
        <v>17</v>
      </c>
      <c r="B12" s="17" t="s">
        <v>18</v>
      </c>
      <c r="C12" s="35">
        <f>+C11</f>
        <v>91423516.849999994</v>
      </c>
      <c r="D12" s="40">
        <f>SUM(D13+D17+D19+D21)</f>
        <v>4794628.2300000004</v>
      </c>
      <c r="E12" s="37">
        <f t="shared" ref="E12:E18" si="0">+D12/C12</f>
        <v>5.2444145611534751E-2</v>
      </c>
    </row>
    <row r="13" spans="1:8" ht="32.25" thickBot="1">
      <c r="A13" s="16" t="s">
        <v>27</v>
      </c>
      <c r="B13" s="19" t="s">
        <v>19</v>
      </c>
      <c r="C13" s="34">
        <f>+C14</f>
        <v>4810400</v>
      </c>
      <c r="D13" s="39">
        <f>+D14</f>
        <v>3607200</v>
      </c>
      <c r="E13" s="36">
        <f t="shared" si="0"/>
        <v>0.74987527024779643</v>
      </c>
    </row>
    <row r="14" spans="1:8" ht="48" thickBot="1">
      <c r="A14" s="11" t="s">
        <v>47</v>
      </c>
      <c r="B14" s="17" t="s">
        <v>20</v>
      </c>
      <c r="C14" s="35">
        <v>4810400</v>
      </c>
      <c r="D14" s="40">
        <v>3607200</v>
      </c>
      <c r="E14" s="37">
        <f t="shared" si="0"/>
        <v>0.74987527024779643</v>
      </c>
    </row>
    <row r="15" spans="1:8" ht="32.25" hidden="1" thickBot="1">
      <c r="A15" s="16" t="s">
        <v>46</v>
      </c>
      <c r="B15" s="19" t="s">
        <v>45</v>
      </c>
      <c r="C15" s="34">
        <v>0</v>
      </c>
      <c r="D15" s="39"/>
      <c r="E15" s="36"/>
    </row>
    <row r="16" spans="1:8" ht="32.25" thickBot="1">
      <c r="A16" s="59" t="s">
        <v>46</v>
      </c>
      <c r="B16" s="62" t="s">
        <v>61</v>
      </c>
      <c r="C16" s="35">
        <v>85192416.849999994</v>
      </c>
      <c r="D16" s="40">
        <v>19593472.57</v>
      </c>
      <c r="E16" s="37">
        <v>0</v>
      </c>
    </row>
    <row r="17" spans="1:5" ht="32.25" thickBot="1">
      <c r="A17" s="16" t="s">
        <v>25</v>
      </c>
      <c r="B17" s="60" t="s">
        <v>21</v>
      </c>
      <c r="C17" s="45">
        <v>410700</v>
      </c>
      <c r="D17" s="39">
        <f>+D18</f>
        <v>222699.04</v>
      </c>
      <c r="E17" s="37">
        <f t="shared" si="0"/>
        <v>0.54224261017774533</v>
      </c>
    </row>
    <row r="18" spans="1:5" ht="82.5" customHeight="1" thickBot="1">
      <c r="A18" s="59" t="s">
        <v>26</v>
      </c>
      <c r="B18" s="61" t="s">
        <v>60</v>
      </c>
      <c r="C18" s="64">
        <v>410700</v>
      </c>
      <c r="D18" s="40">
        <v>222699.04</v>
      </c>
      <c r="E18" s="63">
        <f t="shared" si="0"/>
        <v>0.54224261017774533</v>
      </c>
    </row>
    <row r="19" spans="1:5" ht="126.75" thickBot="1">
      <c r="A19" s="69" t="s">
        <v>62</v>
      </c>
      <c r="B19" s="70" t="s">
        <v>63</v>
      </c>
      <c r="C19" s="66">
        <v>710000</v>
      </c>
      <c r="D19" s="67">
        <f>D20</f>
        <v>664999.18999999994</v>
      </c>
      <c r="E19" s="71">
        <v>0</v>
      </c>
    </row>
    <row r="20" spans="1:5" ht="126.75" thickBot="1">
      <c r="A20" s="59" t="s">
        <v>64</v>
      </c>
      <c r="B20" s="59" t="s">
        <v>65</v>
      </c>
      <c r="C20" s="65">
        <v>710000</v>
      </c>
      <c r="D20" s="72">
        <v>664999.18999999994</v>
      </c>
      <c r="E20" s="68">
        <v>0</v>
      </c>
    </row>
    <row r="21" spans="1:5" ht="30.75" customHeight="1">
      <c r="A21" s="73" t="s">
        <v>66</v>
      </c>
      <c r="B21" s="74" t="s">
        <v>67</v>
      </c>
      <c r="C21" s="75">
        <f>C22</f>
        <v>300000</v>
      </c>
      <c r="D21" s="76">
        <f>D22</f>
        <v>299730</v>
      </c>
      <c r="E21" s="77">
        <f t="shared" ref="E21:E22" si="1">+D21/C21</f>
        <v>0.99909999999999999</v>
      </c>
    </row>
    <row r="22" spans="1:5" ht="53.25" customHeight="1">
      <c r="A22" s="78" t="s">
        <v>68</v>
      </c>
      <c r="B22" s="79" t="s">
        <v>69</v>
      </c>
      <c r="C22" s="80">
        <v>300000</v>
      </c>
      <c r="D22" s="81">
        <v>299730</v>
      </c>
      <c r="E22" s="77">
        <f t="shared" si="1"/>
        <v>0.99909999999999999</v>
      </c>
    </row>
  </sheetData>
  <mergeCells count="6">
    <mergeCell ref="B8:C8"/>
    <mergeCell ref="D1:E1"/>
    <mergeCell ref="D2:E2"/>
    <mergeCell ref="D3:E3"/>
    <mergeCell ref="B7:C7"/>
    <mergeCell ref="B6:C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Налоговые доходы</vt:lpstr>
      <vt:lpstr>Безвозмездные поступления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Yekimovichi</cp:lastModifiedBy>
  <cp:lastPrinted>2024-11-19T14:02:45Z</cp:lastPrinted>
  <dcterms:created xsi:type="dcterms:W3CDTF">2018-04-09T06:49:19Z</dcterms:created>
  <dcterms:modified xsi:type="dcterms:W3CDTF">2024-11-19T14:03:05Z</dcterms:modified>
</cp:coreProperties>
</file>